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AUXFINANZAS\Downloads\"/>
    </mc:Choice>
  </mc:AlternateContent>
  <xr:revisionPtr revIDLastSave="0" documentId="13_ncr:1_{195D81F9-DCD7-4763-A113-A9AF015D81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8771" sheetId="5" r:id="rId5"/>
    <sheet name="Tabla_468758" sheetId="6" r:id="rId6"/>
    <sheet name="Tabla_468772" sheetId="7" r:id="rId7"/>
    <sheet name="Tabla_468742" sheetId="8" r:id="rId8"/>
    <sheet name="Tabla_468762" sheetId="9" r:id="rId9"/>
    <sheet name="Tabla_468749" sheetId="10" r:id="rId10"/>
    <sheet name="Tabla_468759" sheetId="11" r:id="rId11"/>
    <sheet name="Tabla_468750" sheetId="12" r:id="rId12"/>
    <sheet name="Tabla_468751" sheetId="13" r:id="rId13"/>
    <sheet name="Tabla_468769" sheetId="14" r:id="rId14"/>
    <sheet name="Tabla_468773" sheetId="15" r:id="rId15"/>
    <sheet name="Tabla_468770" sheetId="16" r:id="rId16"/>
    <sheet name="Tabla_468774" sheetId="17" r:id="rId17"/>
    <sheet name="Hoja1" sheetId="18" r:id="rId18"/>
  </sheets>
  <externalReferences>
    <externalReference r:id="rId19"/>
  </externalReferences>
  <definedNames>
    <definedName name="Hidden_13">Hidden_1!$A$1:$A$11</definedName>
    <definedName name="Hidden_211">Hidden_2!$A$1:$A$2</definedName>
    <definedName name="Hidden_312">Hidden_3!$A$1:$A$2</definedName>
  </definedNames>
  <calcPr calcId="181029"/>
</workbook>
</file>

<file path=xl/calcChain.xml><?xml version="1.0" encoding="utf-8"?>
<calcChain xmlns="http://schemas.openxmlformats.org/spreadsheetml/2006/main">
  <c r="N79" i="1" l="1"/>
  <c r="N74" i="1"/>
  <c r="P74" i="1" s="1"/>
  <c r="N71" i="1"/>
  <c r="P71" i="1" s="1"/>
  <c r="N66" i="1"/>
  <c r="P66" i="1" s="1"/>
  <c r="N60" i="1"/>
  <c r="N55" i="1"/>
  <c r="P55" i="1" s="1"/>
  <c r="N54" i="1"/>
  <c r="P54" i="1" s="1"/>
  <c r="N2" i="1"/>
  <c r="N78" i="1"/>
  <c r="P78" i="1" s="1"/>
  <c r="N77" i="1"/>
  <c r="P77" i="1" s="1"/>
  <c r="P79" i="1"/>
  <c r="N76" i="1"/>
  <c r="P76" i="1" s="1"/>
  <c r="N75" i="1"/>
  <c r="P75" i="1" s="1"/>
  <c r="N73" i="1"/>
  <c r="P73" i="1" s="1"/>
  <c r="N72" i="1"/>
  <c r="P72" i="1" s="1"/>
  <c r="N70" i="1"/>
  <c r="P70" i="1" s="1"/>
  <c r="N69" i="1"/>
  <c r="P69" i="1" s="1"/>
  <c r="N68" i="1"/>
  <c r="P68" i="1" s="1"/>
  <c r="N67" i="1"/>
  <c r="P67" i="1" s="1"/>
  <c r="N65" i="1"/>
  <c r="P65" i="1" s="1"/>
  <c r="N64" i="1"/>
  <c r="P64" i="1" s="1"/>
  <c r="N63" i="1"/>
  <c r="P63" i="1" s="1"/>
  <c r="N62" i="1"/>
  <c r="P62" i="1" s="1"/>
  <c r="N61" i="1"/>
  <c r="P61" i="1" s="1"/>
  <c r="P60" i="1"/>
  <c r="N59" i="1"/>
  <c r="P59" i="1" s="1"/>
  <c r="N58" i="1"/>
  <c r="P58" i="1" s="1"/>
  <c r="N57" i="1"/>
  <c r="P57" i="1" s="1"/>
  <c r="N56" i="1"/>
  <c r="P56" i="1" s="1"/>
  <c r="N53" i="1"/>
  <c r="P53" i="1" s="1"/>
  <c r="N51" i="1"/>
  <c r="P51" i="1" s="1"/>
  <c r="N50" i="1"/>
  <c r="P50" i="1" s="1"/>
  <c r="N48" i="1"/>
  <c r="P48" i="1" s="1"/>
  <c r="N47" i="1"/>
  <c r="P47" i="1" s="1"/>
  <c r="N46" i="1"/>
  <c r="P46" i="1" s="1"/>
  <c r="N45" i="1"/>
  <c r="P45" i="1" s="1"/>
  <c r="N44" i="1"/>
  <c r="P44" i="1" s="1"/>
  <c r="N33" i="1"/>
  <c r="P33" i="1" s="1"/>
  <c r="N26" i="1"/>
  <c r="P26" i="1" s="1"/>
  <c r="N52" i="1"/>
  <c r="P52" i="1" s="1"/>
  <c r="N49" i="1"/>
  <c r="P49" i="1" s="1"/>
  <c r="N43" i="1"/>
  <c r="P43" i="1" s="1"/>
  <c r="N42" i="1"/>
  <c r="P42" i="1" s="1"/>
  <c r="N41" i="1"/>
  <c r="P41" i="1" s="1"/>
  <c r="N40" i="1"/>
  <c r="P40" i="1" s="1"/>
  <c r="N39" i="1"/>
  <c r="P39" i="1" s="1"/>
  <c r="N38" i="1"/>
  <c r="P38" i="1" s="1"/>
  <c r="N37" i="1"/>
  <c r="P37" i="1" s="1"/>
  <c r="N36" i="1"/>
  <c r="P36" i="1" s="1"/>
  <c r="N35" i="1"/>
  <c r="P35" i="1" s="1"/>
  <c r="N34" i="1"/>
  <c r="P34" i="1" s="1"/>
  <c r="N32" i="1"/>
  <c r="P32" i="1" s="1"/>
  <c r="N31" i="1"/>
  <c r="P31" i="1" s="1"/>
  <c r="N30" i="1"/>
  <c r="P30" i="1" s="1"/>
  <c r="N29" i="1"/>
  <c r="P29" i="1" s="1"/>
  <c r="N28" i="1"/>
  <c r="P28" i="1" s="1"/>
  <c r="N27" i="1"/>
  <c r="P27" i="1" s="1"/>
  <c r="N25" i="1"/>
  <c r="P25" i="1" s="1"/>
  <c r="N24" i="1"/>
  <c r="P24" i="1" s="1"/>
  <c r="N23" i="1"/>
  <c r="P23" i="1" s="1"/>
  <c r="N22" i="1"/>
  <c r="P22" i="1" s="1"/>
  <c r="N21" i="1"/>
  <c r="P21" i="1" s="1"/>
  <c r="N20" i="1"/>
  <c r="P20" i="1" s="1"/>
  <c r="N19" i="1"/>
  <c r="P19" i="1" s="1"/>
  <c r="N18" i="1"/>
  <c r="P18" i="1" s="1"/>
  <c r="N17" i="1"/>
  <c r="P17" i="1" s="1"/>
  <c r="N16" i="1"/>
  <c r="P16" i="1" s="1"/>
  <c r="N15" i="1"/>
  <c r="P15" i="1" s="1"/>
  <c r="N14" i="1"/>
  <c r="P14" i="1" s="1"/>
  <c r="N13" i="1"/>
  <c r="P13" i="1" s="1"/>
  <c r="N12" i="1"/>
  <c r="P12" i="1" s="1"/>
  <c r="N11" i="1"/>
  <c r="P11" i="1" s="1"/>
  <c r="N10" i="1"/>
  <c r="P10" i="1" s="1"/>
  <c r="N9" i="1"/>
  <c r="P9" i="1" s="1"/>
  <c r="N8" i="1"/>
  <c r="P8" i="1" s="1"/>
  <c r="G19" i="1"/>
</calcChain>
</file>

<file path=xl/sharedStrings.xml><?xml version="1.0" encoding="utf-8"?>
<sst xmlns="http://schemas.openxmlformats.org/spreadsheetml/2006/main" count="1609" uniqueCount="510">
  <si>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</si>
  <si>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</si>
  <si>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</si>
  <si>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</si>
  <si>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</si>
  <si>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</si>
  <si>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</si>
  <si>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</si>
  <si>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</si>
  <si>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</si>
  <si>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</si>
  <si>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</si>
  <si>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</si>
  <si>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</si>
  <si>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</si>
  <si>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</si>
  <si>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</si>
  <si>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</si>
  <si>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</si>
  <si>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</si>
  <si>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</si>
  <si>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</si>
  <si>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</si>
  <si>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</si>
  <si>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</si>
  <si>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</si>
  <si>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</si>
  <si>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570087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</si>
  <si>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</si>
  <si>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</si>
  <si>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</si>
  <si>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</si>
  <si>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</si>
  <si>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</si>
  <si>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</si>
  <si>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</si>
  <si>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</si>
  <si>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</si>
  <si>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</si>
  <si>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</si>
  <si>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</si>
  <si>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</si>
  <si>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</si>
  <si>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</si>
  <si>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</si>
  <si>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</si>
  <si>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</si>
  <si>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</si>
  <si>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</si>
  <si>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</si>
  <si>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</si>
  <si>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</si>
  <si>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</si>
  <si>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</si>
  <si>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</si>
  <si>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</si>
  <si>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</si>
  <si>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</si>
  <si>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</si>
  <si>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</si>
  <si>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</si>
  <si>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</si>
  <si>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</si>
  <si>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</si>
  <si>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</si>
  <si>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</si>
  <si>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</si>
  <si>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</si>
  <si>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</si>
  <si>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</si>
  <si>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</si>
  <si>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</si>
  <si>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</si>
  <si>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</si>
  <si>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</si>
  <si>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</si>
  <si>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</si>
  <si>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</si>
  <si>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</si>
  <si>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</si>
  <si>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</si>
  <si>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</si>
  <si>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</si>
  <si>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</si>
  <si>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</si>
  <si>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</si>
  <si>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</si>
  <si>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</si>
  <si>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</si>
  <si>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</si>
  <si>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</si>
  <si>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</si>
  <si>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</si>
  <si>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</si>
  <si>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</si>
  <si>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Hombre</t>
  </si>
  <si>
    <t>Mujer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</si>
  <si>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</si>
  <si>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</si>
  <si>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</si>
  <si>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</si>
  <si>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</si>
  <si>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</si>
  <si>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</si>
  <si>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</si>
  <si>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</si>
  <si>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</si>
  <si>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</si>
  <si>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</si>
  <si>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</si>
  <si>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</si>
  <si>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</si>
  <si>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</si>
  <si>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</si>
  <si>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</si>
  <si>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</si>
  <si>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</si>
  <si>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</si>
  <si>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</si>
  <si>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</si>
  <si>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</si>
  <si>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</si>
  <si>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</si>
  <si>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</si>
  <si>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</si>
  <si>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</si>
  <si>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</si>
  <si>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</si>
  <si>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</si>
  <si>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</si>
  <si>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</si>
  <si>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</si>
  <si>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</si>
  <si>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</si>
  <si>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</si>
  <si>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</si>
  <si>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</si>
  <si>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</si>
  <si>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</si>
  <si>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</si>
  <si>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</si>
  <si>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</si>
  <si>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</si>
  <si>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</si>
  <si>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</si>
  <si>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</si>
  <si>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</si>
  <si>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</si>
  <si>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</si>
  <si>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</si>
  <si>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</si>
  <si>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</si>
  <si>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</si>
  <si>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</si>
  <si>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</si>
  <si>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</si>
  <si>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</si>
  <si>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</si>
  <si>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</si>
  <si>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</si>
  <si>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</si>
  <si>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</si>
  <si>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</si>
  <si>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</si>
  <si>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</si>
  <si>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</si>
  <si>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</si>
  <si>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</si>
  <si>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</si>
  <si>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</si>
  <si>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</si>
  <si>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</si>
  <si>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</si>
  <si>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</si>
  <si>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</si>
  <si>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</si>
  <si>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</si>
  <si>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</si>
  <si>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</si>
  <si>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</si>
  <si>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</si>
  <si>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</si>
  <si>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</si>
  <si>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</si>
  <si>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</si>
  <si>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</si>
  <si>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</si>
  <si>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</si>
  <si>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</si>
  <si>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</si>
  <si>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</si>
  <si>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</si>
  <si>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</si>
  <si>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</si>
  <si>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</si>
  <si>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</si>
  <si>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</si>
  <si>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</si>
  <si>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</si>
  <si>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</si>
  <si>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</si>
  <si>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</si>
  <si>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</si>
  <si>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</si>
  <si>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</si>
  <si>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</si>
  <si>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</si>
  <si>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</si>
  <si>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</si>
  <si>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</si>
  <si>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</si>
  <si>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</si>
  <si>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</si>
  <si>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</si>
  <si>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</si>
  <si>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</si>
  <si>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R1</t>
  </si>
  <si>
    <t>DIR2</t>
  </si>
  <si>
    <t>S3</t>
  </si>
  <si>
    <t>J4</t>
  </si>
  <si>
    <t>C5</t>
  </si>
  <si>
    <t>JO8</t>
  </si>
  <si>
    <t>AN11</t>
  </si>
  <si>
    <t>TB10</t>
  </si>
  <si>
    <t>TO9</t>
  </si>
  <si>
    <t>DOC1</t>
  </si>
  <si>
    <t>DOC2</t>
  </si>
  <si>
    <t>DOC3</t>
  </si>
  <si>
    <t>DOC4</t>
  </si>
  <si>
    <t>DOC5</t>
  </si>
  <si>
    <t>DOC6</t>
  </si>
  <si>
    <t>DOC7</t>
  </si>
  <si>
    <t>DOC9</t>
  </si>
  <si>
    <t>DOC10</t>
  </si>
  <si>
    <t>DOC11</t>
  </si>
  <si>
    <t>DOC12</t>
  </si>
  <si>
    <t>DOC13</t>
  </si>
  <si>
    <t>DOC14</t>
  </si>
  <si>
    <t>DOC15</t>
  </si>
  <si>
    <t>DOC16</t>
  </si>
  <si>
    <t>DOC18</t>
  </si>
  <si>
    <t>DOC19</t>
  </si>
  <si>
    <t>DOC20</t>
  </si>
  <si>
    <t>DOC21</t>
  </si>
  <si>
    <t>DOC23</t>
  </si>
  <si>
    <t>DOC24</t>
  </si>
  <si>
    <t>DOC25</t>
  </si>
  <si>
    <t>DOC26</t>
  </si>
  <si>
    <t>DOC29</t>
  </si>
  <si>
    <t>DOC30</t>
  </si>
  <si>
    <t>DOC31</t>
  </si>
  <si>
    <t>DOC32</t>
  </si>
  <si>
    <t>DOC33</t>
  </si>
  <si>
    <t>DOC34</t>
  </si>
  <si>
    <t>DOC35</t>
  </si>
  <si>
    <t>DOC37</t>
  </si>
  <si>
    <t>Rector</t>
  </si>
  <si>
    <t>Director de Area</t>
  </si>
  <si>
    <t>Subdirección de Area</t>
  </si>
  <si>
    <t>Jefe de Departamento</t>
  </si>
  <si>
    <t xml:space="preserve">Coordinador </t>
  </si>
  <si>
    <t>Coordianadora</t>
  </si>
  <si>
    <t xml:space="preserve">Coordiandora </t>
  </si>
  <si>
    <t xml:space="preserve">Jefe de Oficina </t>
  </si>
  <si>
    <t>Jefa de Oficina</t>
  </si>
  <si>
    <t>Asistente de servicios de Mtto.</t>
  </si>
  <si>
    <t>Tecnico Bibliotecario</t>
  </si>
  <si>
    <t>Analista Administrativo</t>
  </si>
  <si>
    <t xml:space="preserve">Técnico </t>
  </si>
  <si>
    <t>Docente</t>
  </si>
  <si>
    <t>Directora Academica</t>
  </si>
  <si>
    <t>Director de Vinculación</t>
  </si>
  <si>
    <t>Directora de Administración y Finanzas</t>
  </si>
  <si>
    <t>Subdirectora de Planeación</t>
  </si>
  <si>
    <t>Subdirectora de Administración y Servicios</t>
  </si>
  <si>
    <t>Subdirectora de Vinculación</t>
  </si>
  <si>
    <t>Suddirector de Recursos Materiales y Servicios Generales</t>
  </si>
  <si>
    <t>Jefe del Departamento de la Carrera de GastronomÍa</t>
  </si>
  <si>
    <t>Jefe de Departamento del Taller de Mtto. Naval</t>
  </si>
  <si>
    <t>Jefe de Depto de la Carrera de Turismo</t>
  </si>
  <si>
    <t>Jefe de Depto, Gestión de Calidad y Sistemas informaticos</t>
  </si>
  <si>
    <t>Jefe de Departamento de Vinculación</t>
  </si>
  <si>
    <t>Jefe de Departamento de Rectoria</t>
  </si>
  <si>
    <t>Coordinador de Recursos Materiales y Servicios Generales</t>
  </si>
  <si>
    <t>Coordinador del Centro de Computo</t>
  </si>
  <si>
    <t>Coordinación de Recursos Humanos</t>
  </si>
  <si>
    <t>Coordinación de Administración y Finanzas</t>
  </si>
  <si>
    <t>Jefe de Oficina B</t>
  </si>
  <si>
    <t>Jefe de  Oficina B</t>
  </si>
  <si>
    <t>Asistente de servicios de mantenimiento</t>
  </si>
  <si>
    <t>Analista Administrativo A</t>
  </si>
  <si>
    <t>Técnico Especializado en Mantenimiento</t>
  </si>
  <si>
    <t>Rectoría</t>
  </si>
  <si>
    <t>Academica</t>
  </si>
  <si>
    <t>Vinculación</t>
  </si>
  <si>
    <t xml:space="preserve"> Administración y Finanzas</t>
  </si>
  <si>
    <t>Administración y Finanzas</t>
  </si>
  <si>
    <t xml:space="preserve"> Academica</t>
  </si>
  <si>
    <t>Académica</t>
  </si>
  <si>
    <t>Rectoria</t>
  </si>
  <si>
    <t>Rodolfo</t>
  </si>
  <si>
    <t>Pimentel</t>
  </si>
  <si>
    <t>Gonzalez</t>
  </si>
  <si>
    <t>Diana Surirela</t>
  </si>
  <si>
    <t>Santoyo</t>
  </si>
  <si>
    <t>Ledesma</t>
  </si>
  <si>
    <t>Jose Armando</t>
  </si>
  <si>
    <t>Romero</t>
  </si>
  <si>
    <t>Díaz</t>
  </si>
  <si>
    <t>Flor de Jesus</t>
  </si>
  <si>
    <t>Elias</t>
  </si>
  <si>
    <t>Troy</t>
  </si>
  <si>
    <t>Sandra Yadira</t>
  </si>
  <si>
    <t>Sandez</t>
  </si>
  <si>
    <t>Bareño</t>
  </si>
  <si>
    <t>Guadalupe</t>
  </si>
  <si>
    <t>García</t>
  </si>
  <si>
    <t>Castillo</t>
  </si>
  <si>
    <t>Teresa de Jesús</t>
  </si>
  <si>
    <t>Márquez</t>
  </si>
  <si>
    <t>Sánchez</t>
  </si>
  <si>
    <t>Francisco Javier</t>
  </si>
  <si>
    <t>Pérez</t>
  </si>
  <si>
    <t>Carlos Eduardo</t>
  </si>
  <si>
    <t>O´brian</t>
  </si>
  <si>
    <t>Valcornertt</t>
  </si>
  <si>
    <t>Ana Carolina</t>
  </si>
  <si>
    <t>Carmona</t>
  </si>
  <si>
    <t>Iris Daniela</t>
  </si>
  <si>
    <t>Flores</t>
  </si>
  <si>
    <t>Antes</t>
  </si>
  <si>
    <t>Miriam Lorena</t>
  </si>
  <si>
    <t>Bojorquez</t>
  </si>
  <si>
    <t>Perez</t>
  </si>
  <si>
    <t xml:space="preserve">Arturo Arian </t>
  </si>
  <si>
    <t xml:space="preserve">Aguilar </t>
  </si>
  <si>
    <t>Cervantes</t>
  </si>
  <si>
    <t>Jose Adan</t>
  </si>
  <si>
    <t>Figueroa</t>
  </si>
  <si>
    <t>Ojeda</t>
  </si>
  <si>
    <t>Carmen Aracelys</t>
  </si>
  <si>
    <t xml:space="preserve">Valadez </t>
  </si>
  <si>
    <t>Naranjo</t>
  </si>
  <si>
    <t>Cayetano</t>
  </si>
  <si>
    <t xml:space="preserve">García </t>
  </si>
  <si>
    <t>Rodríguez</t>
  </si>
  <si>
    <t>Ruth  Concepción</t>
  </si>
  <si>
    <t>Fabela</t>
  </si>
  <si>
    <t>Ontiveros</t>
  </si>
  <si>
    <t>Veronica Yaneth</t>
  </si>
  <si>
    <t xml:space="preserve">Cota </t>
  </si>
  <si>
    <t>Loubet</t>
  </si>
  <si>
    <t>David  Alejandro</t>
  </si>
  <si>
    <t>Baeza</t>
  </si>
  <si>
    <t>Cota</t>
  </si>
  <si>
    <t>Oyuky Margarita</t>
  </si>
  <si>
    <t>Tena</t>
  </si>
  <si>
    <t>Manriquez</t>
  </si>
  <si>
    <t>Nalley</t>
  </si>
  <si>
    <t>Sanchez</t>
  </si>
  <si>
    <t>Cortes</t>
  </si>
  <si>
    <t>Antonio de Jesús</t>
  </si>
  <si>
    <t>Felipe</t>
  </si>
  <si>
    <t>Alfaro</t>
  </si>
  <si>
    <t>Miztil Noe</t>
  </si>
  <si>
    <t>Rosales</t>
  </si>
  <si>
    <t>Escamilla</t>
  </si>
  <si>
    <t xml:space="preserve">Martin Felipe </t>
  </si>
  <si>
    <t>Meza</t>
  </si>
  <si>
    <t>Espinoza</t>
  </si>
  <si>
    <t>Reynaldo</t>
  </si>
  <si>
    <t>Razo</t>
  </si>
  <si>
    <t>Marquez</t>
  </si>
  <si>
    <t>Yolanda Cielo</t>
  </si>
  <si>
    <t>Lopez Guerra</t>
  </si>
  <si>
    <t>Tapia</t>
  </si>
  <si>
    <t>Johan Eduardo</t>
  </si>
  <si>
    <t>Bañaga</t>
  </si>
  <si>
    <t>Susana</t>
  </si>
  <si>
    <t>Maldonado</t>
  </si>
  <si>
    <t>Jesús José</t>
  </si>
  <si>
    <t>Ramírez</t>
  </si>
  <si>
    <t>Antuna</t>
  </si>
  <si>
    <t>Luis Fernando</t>
  </si>
  <si>
    <t>Nuñez</t>
  </si>
  <si>
    <t>Silva</t>
  </si>
  <si>
    <t>Jorge Luis</t>
  </si>
  <si>
    <t>Alaniz</t>
  </si>
  <si>
    <t>Manjarrez</t>
  </si>
  <si>
    <t>Joaquín</t>
  </si>
  <si>
    <t>Villa</t>
  </si>
  <si>
    <t>Plutarco</t>
  </si>
  <si>
    <t>Arreola</t>
  </si>
  <si>
    <t>Miranda</t>
  </si>
  <si>
    <t>Manuel</t>
  </si>
  <si>
    <t>Vasquez</t>
  </si>
  <si>
    <t>Sandoval</t>
  </si>
  <si>
    <t>María Asusena</t>
  </si>
  <si>
    <t>Machado</t>
  </si>
  <si>
    <t>Esparza</t>
  </si>
  <si>
    <t>Omar</t>
  </si>
  <si>
    <t>Moyron</t>
  </si>
  <si>
    <t>Albañez</t>
  </si>
  <si>
    <t>Martha Patrcia</t>
  </si>
  <si>
    <t xml:space="preserve">Lopez </t>
  </si>
  <si>
    <t>Murillo</t>
  </si>
  <si>
    <t xml:space="preserve">Karina María </t>
  </si>
  <si>
    <t>Chávez</t>
  </si>
  <si>
    <t>Suárez</t>
  </si>
  <si>
    <t>Rosalia</t>
  </si>
  <si>
    <t>Martínez</t>
  </si>
  <si>
    <t>Gutierrez</t>
  </si>
  <si>
    <t xml:space="preserve">Amarela </t>
  </si>
  <si>
    <t>Lopez</t>
  </si>
  <si>
    <t>Ceseña</t>
  </si>
  <si>
    <t>Benjamin</t>
  </si>
  <si>
    <t>Troyo</t>
  </si>
  <si>
    <t>Vega</t>
  </si>
  <si>
    <t>Fernando</t>
  </si>
  <si>
    <t>Abad</t>
  </si>
  <si>
    <t>Rojo</t>
  </si>
  <si>
    <t xml:space="preserve">Ithenhiela Danae </t>
  </si>
  <si>
    <t>Basurto</t>
  </si>
  <si>
    <t>David</t>
  </si>
  <si>
    <t>Mejia</t>
  </si>
  <si>
    <t>Domínguez</t>
  </si>
  <si>
    <t>Mauricio Alberto</t>
  </si>
  <si>
    <t>Aguirre</t>
  </si>
  <si>
    <t>Bustos</t>
  </si>
  <si>
    <t>Lourdes Daniela</t>
  </si>
  <si>
    <t>Olaves</t>
  </si>
  <si>
    <t>Fernandez</t>
  </si>
  <si>
    <t>Luis Abraham</t>
  </si>
  <si>
    <t>Reyes</t>
  </si>
  <si>
    <t>Miguel Angel</t>
  </si>
  <si>
    <t>Peralta</t>
  </si>
  <si>
    <t>Ulises</t>
  </si>
  <si>
    <t>Almeida</t>
  </si>
  <si>
    <t>Cruz</t>
  </si>
  <si>
    <t>José Edmundo</t>
  </si>
  <si>
    <t>Rangel</t>
  </si>
  <si>
    <t>Vazquez</t>
  </si>
  <si>
    <t>Liza</t>
  </si>
  <si>
    <t>Garza</t>
  </si>
  <si>
    <t>Sepulveda</t>
  </si>
  <si>
    <t>Pedro Daniel</t>
  </si>
  <si>
    <t>Molina</t>
  </si>
  <si>
    <t>Pfennig</t>
  </si>
  <si>
    <t>Rene Ricardo</t>
  </si>
  <si>
    <t>Gerardo</t>
  </si>
  <si>
    <t>Aleman</t>
  </si>
  <si>
    <t>Macario</t>
  </si>
  <si>
    <t xml:space="preserve">Savin </t>
  </si>
  <si>
    <t>Amador</t>
  </si>
  <si>
    <t>Carlos</t>
  </si>
  <si>
    <t>Dosamantes</t>
  </si>
  <si>
    <t>Eldy Lucia</t>
  </si>
  <si>
    <t>Rodriguez</t>
  </si>
  <si>
    <t>Abraham Antonio</t>
  </si>
  <si>
    <t>Pedrin</t>
  </si>
  <si>
    <t>Arenas</t>
  </si>
  <si>
    <t>Erick Cesar</t>
  </si>
  <si>
    <t>Chacon</t>
  </si>
  <si>
    <t>Ramirez</t>
  </si>
  <si>
    <t>Juan Carlos</t>
  </si>
  <si>
    <t>Roldan</t>
  </si>
  <si>
    <t>Jossue Salvador</t>
  </si>
  <si>
    <t>Toyes</t>
  </si>
  <si>
    <t>Aldana</t>
  </si>
  <si>
    <t>Gabriela Eugenia</t>
  </si>
  <si>
    <t>Fierro</t>
  </si>
  <si>
    <t>Buelna</t>
  </si>
  <si>
    <t>Sara</t>
  </si>
  <si>
    <t>Zapata</t>
  </si>
  <si>
    <t>Aurora</t>
  </si>
  <si>
    <t>Abreu</t>
  </si>
  <si>
    <t>Sotelo</t>
  </si>
  <si>
    <t>Rey Petronilo</t>
  </si>
  <si>
    <t>Soto</t>
  </si>
  <si>
    <t>Lugo</t>
  </si>
  <si>
    <t>Gabriel Francisco Reneiro</t>
  </si>
  <si>
    <t>Puente</t>
  </si>
  <si>
    <t>Elyde Itzayara</t>
  </si>
  <si>
    <t>Muñoz</t>
  </si>
  <si>
    <t>Edith</t>
  </si>
  <si>
    <t>Dominguez</t>
  </si>
  <si>
    <t>Sacnite</t>
  </si>
  <si>
    <t>Estrada</t>
  </si>
  <si>
    <t>Pesos</t>
  </si>
  <si>
    <t>Jede de Oficina A</t>
  </si>
  <si>
    <t>Tamayo</t>
  </si>
  <si>
    <t>Enrique</t>
  </si>
  <si>
    <t>Robles</t>
  </si>
  <si>
    <t>Farfan</t>
  </si>
  <si>
    <t>Oliver</t>
  </si>
  <si>
    <t>Direccion de Administración y Finanzas</t>
  </si>
  <si>
    <t>Andros Humboldt</t>
  </si>
  <si>
    <t>Aviles</t>
  </si>
  <si>
    <t>Arnaut</t>
  </si>
  <si>
    <t>Vidales</t>
  </si>
  <si>
    <t>Gaxiola</t>
  </si>
  <si>
    <t>DOC8</t>
  </si>
  <si>
    <t>DOC17</t>
  </si>
  <si>
    <t>DOC22</t>
  </si>
  <si>
    <t>DOC28</t>
  </si>
  <si>
    <t>DOC36</t>
  </si>
  <si>
    <t>Prima Vacacional</t>
  </si>
  <si>
    <t>Cuatrimestral</t>
  </si>
  <si>
    <t>Aguinaldo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</si>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</sst>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Tahoma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3" fillId="3" borderId="0" xfId="0" applyFont="1" applyFill="1" applyAlignment="1">
      <alignment horizontal="left"/>
    </xf>
    <xf numFmtId="0" fontId="4" fillId="3" borderId="0" xfId="1" applyFont="1" applyAlignment="1">
      <alignment horizontal="left" vertical="center" wrapText="1"/>
    </xf>
    <xf numFmtId="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593081E0-F43E-4DF6-9B50-EABC05BD62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user\Documents\Formatos%20OPD\Plantilla%20de%20Personal\Plantilla%20de%20Personal%20sdos.%20bru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TILLA DE PERSONAL"/>
      <sheetName val="CONFIANZA"/>
      <sheetName val="POR CONTRATO"/>
      <sheetName val="SINDICALIZADO"/>
      <sheetName val="PLAZAS VACANTES"/>
      <sheetName val="ALTAS-BAJAS-CAMBIOS"/>
    </sheetNames>
    <sheetDataSet>
      <sheetData sheetId="0" refreshError="1"/>
      <sheetData sheetId="1" refreshError="1">
        <row r="10">
          <cell r="K10">
            <v>47898.36</v>
          </cell>
        </row>
        <row r="22">
          <cell r="A22" t="str">
            <v>Jefa del Departamento Servicios Escolares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9"/>
  <sheetViews>
    <sheetView tabSelected="1" topLeftCell="AD74" workbookViewId="0">
      <selection activeCell="AD80" sqref="A80:XFD8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50.7109375" bestFit="1" customWidth="1"/>
    <col min="8" max="8" width="24.5703125" bestFit="1" customWidth="1"/>
    <col min="9" max="9" width="23.7109375" bestFit="1" customWidth="1"/>
    <col min="10" max="10" width="13.28515625" bestFit="1" customWidth="1"/>
    <col min="11" max="11" width="16.28515625" bestFit="1" customWidth="1"/>
    <col min="12" max="12" width="21.5703125" style="15" customWidth="1"/>
    <col min="13" max="13" width="13" style="15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style="1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  <c r="N2">
        <f>4625.1+690.25</f>
        <v>5315.35</v>
      </c>
    </row>
    <row r="3" spans="1:34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s="15" t="s">
        <v>9</v>
      </c>
      <c r="M4" s="15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s="15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15" t="s">
        <v>26</v>
      </c>
      <c r="M5" s="1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s="15" t="s">
        <v>47</v>
      </c>
      <c r="AH5" t="s">
        <v>48</v>
      </c>
    </row>
    <row r="6" spans="1:34" x14ac:dyDescent="0.25">
      <c r="A6" s="18" t="s">
        <v>49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ht="90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2023</v>
      </c>
      <c r="B8" s="4">
        <v>45200</v>
      </c>
      <c r="C8" s="4">
        <v>45291</v>
      </c>
      <c r="D8" s="5" t="s">
        <v>85</v>
      </c>
      <c r="E8" s="6" t="s">
        <v>216</v>
      </c>
      <c r="F8" s="8" t="s">
        <v>256</v>
      </c>
      <c r="G8" s="10" t="s">
        <v>256</v>
      </c>
      <c r="H8" s="10" t="s">
        <v>292</v>
      </c>
      <c r="I8" s="10" t="s">
        <v>300</v>
      </c>
      <c r="J8" s="10" t="s">
        <v>301</v>
      </c>
      <c r="K8" s="10" t="s">
        <v>302</v>
      </c>
      <c r="M8" s="15" t="s">
        <v>95</v>
      </c>
      <c r="N8" s="16">
        <f>36261*2</f>
        <v>72522</v>
      </c>
      <c r="O8" s="7" t="s">
        <v>488</v>
      </c>
      <c r="P8" s="16">
        <f t="shared" ref="P8:P39" si="0">N8</f>
        <v>72522</v>
      </c>
      <c r="Q8" s="7" t="s">
        <v>488</v>
      </c>
      <c r="V8" s="15">
        <v>1</v>
      </c>
      <c r="W8" s="15">
        <v>1</v>
      </c>
      <c r="AE8" s="15" t="s">
        <v>495</v>
      </c>
      <c r="AF8" s="4">
        <v>45291</v>
      </c>
      <c r="AG8" s="4">
        <v>45291</v>
      </c>
    </row>
    <row r="9" spans="1:34" x14ac:dyDescent="0.25">
      <c r="A9" s="3">
        <v>2023</v>
      </c>
      <c r="B9" s="4">
        <v>45200</v>
      </c>
      <c r="C9" s="4">
        <v>45291</v>
      </c>
      <c r="D9" s="5" t="s">
        <v>85</v>
      </c>
      <c r="E9" s="6" t="s">
        <v>217</v>
      </c>
      <c r="F9" s="8" t="s">
        <v>257</v>
      </c>
      <c r="G9" s="12" t="s">
        <v>270</v>
      </c>
      <c r="H9" s="10" t="s">
        <v>293</v>
      </c>
      <c r="I9" s="10" t="s">
        <v>303</v>
      </c>
      <c r="J9" s="10" t="s">
        <v>304</v>
      </c>
      <c r="K9" s="10" t="s">
        <v>305</v>
      </c>
      <c r="M9" s="15" t="s">
        <v>96</v>
      </c>
      <c r="N9" s="16">
        <f>27199.5*2</f>
        <v>54399</v>
      </c>
      <c r="O9" s="14" t="s">
        <v>488</v>
      </c>
      <c r="P9" s="16">
        <f t="shared" si="0"/>
        <v>54399</v>
      </c>
      <c r="Q9" s="14" t="s">
        <v>488</v>
      </c>
      <c r="V9" s="15">
        <v>2</v>
      </c>
      <c r="W9" s="15">
        <v>2</v>
      </c>
      <c r="AE9" s="15" t="s">
        <v>495</v>
      </c>
      <c r="AF9" s="4">
        <v>45291</v>
      </c>
      <c r="AG9" s="4">
        <v>45291</v>
      </c>
    </row>
    <row r="10" spans="1:34" x14ac:dyDescent="0.25">
      <c r="A10" s="3">
        <v>2023</v>
      </c>
      <c r="B10" s="4">
        <v>45200</v>
      </c>
      <c r="C10" s="4">
        <v>45291</v>
      </c>
      <c r="D10" s="5" t="s">
        <v>85</v>
      </c>
      <c r="E10" s="6" t="s">
        <v>217</v>
      </c>
      <c r="F10" s="8" t="s">
        <v>257</v>
      </c>
      <c r="G10" s="12" t="s">
        <v>271</v>
      </c>
      <c r="H10" s="10" t="s">
        <v>294</v>
      </c>
      <c r="I10" s="10" t="s">
        <v>306</v>
      </c>
      <c r="J10" s="10" t="s">
        <v>307</v>
      </c>
      <c r="K10" s="10" t="s">
        <v>308</v>
      </c>
      <c r="M10" s="15" t="s">
        <v>95</v>
      </c>
      <c r="N10" s="16">
        <f t="shared" ref="N10:N11" si="1">27199.5*2</f>
        <v>54399</v>
      </c>
      <c r="O10" s="14" t="s">
        <v>488</v>
      </c>
      <c r="P10" s="16">
        <f t="shared" si="0"/>
        <v>54399</v>
      </c>
      <c r="Q10" s="14" t="s">
        <v>488</v>
      </c>
      <c r="V10" s="15">
        <v>3</v>
      </c>
      <c r="W10" s="15">
        <v>3</v>
      </c>
      <c r="AE10" s="15" t="s">
        <v>495</v>
      </c>
      <c r="AF10" s="4">
        <v>45291</v>
      </c>
      <c r="AG10" s="4">
        <v>45291</v>
      </c>
    </row>
    <row r="11" spans="1:34" x14ac:dyDescent="0.25">
      <c r="A11" s="3">
        <v>2023</v>
      </c>
      <c r="B11" s="4">
        <v>45200</v>
      </c>
      <c r="C11" s="4">
        <v>45291</v>
      </c>
      <c r="D11" s="5" t="s">
        <v>85</v>
      </c>
      <c r="E11" s="6" t="s">
        <v>217</v>
      </c>
      <c r="F11" s="8" t="s">
        <v>257</v>
      </c>
      <c r="G11" s="12" t="s">
        <v>272</v>
      </c>
      <c r="H11" s="10" t="s">
        <v>295</v>
      </c>
      <c r="I11" s="10" t="s">
        <v>309</v>
      </c>
      <c r="J11" s="10" t="s">
        <v>310</v>
      </c>
      <c r="K11" s="10" t="s">
        <v>311</v>
      </c>
      <c r="M11" s="15" t="s">
        <v>96</v>
      </c>
      <c r="N11" s="16">
        <f t="shared" si="1"/>
        <v>54399</v>
      </c>
      <c r="O11" s="14" t="s">
        <v>488</v>
      </c>
      <c r="P11" s="16">
        <f t="shared" si="0"/>
        <v>54399</v>
      </c>
      <c r="Q11" s="14" t="s">
        <v>488</v>
      </c>
      <c r="V11" s="15">
        <v>4</v>
      </c>
      <c r="W11" s="15">
        <v>4</v>
      </c>
      <c r="AE11" s="15" t="s">
        <v>495</v>
      </c>
      <c r="AF11" s="4">
        <v>45291</v>
      </c>
      <c r="AG11" s="4">
        <v>45291</v>
      </c>
    </row>
    <row r="12" spans="1:34" x14ac:dyDescent="0.25">
      <c r="A12" s="3">
        <v>2023</v>
      </c>
      <c r="B12" s="4">
        <v>45200</v>
      </c>
      <c r="C12" s="4">
        <v>45291</v>
      </c>
      <c r="D12" s="5" t="s">
        <v>85</v>
      </c>
      <c r="E12" s="7" t="s">
        <v>218</v>
      </c>
      <c r="F12" s="8" t="s">
        <v>258</v>
      </c>
      <c r="G12" s="9" t="s">
        <v>273</v>
      </c>
      <c r="H12" s="9" t="s">
        <v>292</v>
      </c>
      <c r="I12" s="10" t="s">
        <v>312</v>
      </c>
      <c r="J12" s="10" t="s">
        <v>313</v>
      </c>
      <c r="K12" s="10" t="s">
        <v>314</v>
      </c>
      <c r="M12" s="15" t="s">
        <v>96</v>
      </c>
      <c r="N12" s="16">
        <f>19290.45*2</f>
        <v>38580.9</v>
      </c>
      <c r="O12" s="14" t="s">
        <v>488</v>
      </c>
      <c r="P12" s="16">
        <f t="shared" si="0"/>
        <v>38580.9</v>
      </c>
      <c r="Q12" s="14" t="s">
        <v>488</v>
      </c>
      <c r="V12" s="15">
        <v>5</v>
      </c>
      <c r="W12" s="15">
        <v>5</v>
      </c>
      <c r="AE12" s="15" t="s">
        <v>495</v>
      </c>
      <c r="AF12" s="4">
        <v>45291</v>
      </c>
      <c r="AG12" s="4">
        <v>45291</v>
      </c>
    </row>
    <row r="13" spans="1:34" x14ac:dyDescent="0.25">
      <c r="A13" s="3">
        <v>2023</v>
      </c>
      <c r="B13" s="4">
        <v>45200</v>
      </c>
      <c r="C13" s="4">
        <v>45291</v>
      </c>
      <c r="D13" s="5" t="s">
        <v>85</v>
      </c>
      <c r="E13" s="7" t="s">
        <v>218</v>
      </c>
      <c r="F13" s="8" t="s">
        <v>258</v>
      </c>
      <c r="G13" s="9" t="s">
        <v>274</v>
      </c>
      <c r="H13" s="11" t="s">
        <v>296</v>
      </c>
      <c r="I13" s="10" t="s">
        <v>315</v>
      </c>
      <c r="J13" s="10" t="s">
        <v>316</v>
      </c>
      <c r="K13" s="10" t="s">
        <v>317</v>
      </c>
      <c r="M13" s="15" t="s">
        <v>96</v>
      </c>
      <c r="N13" s="16">
        <f>19290.45*2</f>
        <v>38580.9</v>
      </c>
      <c r="O13" s="14" t="s">
        <v>488</v>
      </c>
      <c r="P13" s="16">
        <f t="shared" si="0"/>
        <v>38580.9</v>
      </c>
      <c r="Q13" s="14" t="s">
        <v>488</v>
      </c>
      <c r="V13" s="15">
        <v>6</v>
      </c>
      <c r="W13" s="15">
        <v>6</v>
      </c>
      <c r="AE13" s="15" t="s">
        <v>495</v>
      </c>
      <c r="AF13" s="4">
        <v>45291</v>
      </c>
      <c r="AG13" s="4">
        <v>45291</v>
      </c>
    </row>
    <row r="14" spans="1:34" x14ac:dyDescent="0.25">
      <c r="A14" s="3">
        <v>2023</v>
      </c>
      <c r="B14" s="4">
        <v>45200</v>
      </c>
      <c r="C14" s="4">
        <v>45291</v>
      </c>
      <c r="D14" s="5" t="s">
        <v>85</v>
      </c>
      <c r="E14" s="7" t="s">
        <v>218</v>
      </c>
      <c r="F14" s="9" t="s">
        <v>258</v>
      </c>
      <c r="G14" s="9" t="s">
        <v>275</v>
      </c>
      <c r="H14" s="10" t="s">
        <v>294</v>
      </c>
      <c r="I14" s="10" t="s">
        <v>318</v>
      </c>
      <c r="J14" s="10" t="s">
        <v>319</v>
      </c>
      <c r="K14" s="10" t="s">
        <v>320</v>
      </c>
      <c r="M14" s="15" t="s">
        <v>96</v>
      </c>
      <c r="N14" s="16">
        <f t="shared" ref="N14:N15" si="2">19290.45*2</f>
        <v>38580.9</v>
      </c>
      <c r="O14" s="14" t="s">
        <v>488</v>
      </c>
      <c r="P14" s="16">
        <f t="shared" si="0"/>
        <v>38580.9</v>
      </c>
      <c r="Q14" s="14" t="s">
        <v>488</v>
      </c>
      <c r="V14" s="15">
        <v>7</v>
      </c>
      <c r="W14" s="15">
        <v>7</v>
      </c>
      <c r="AE14" s="15" t="s">
        <v>495</v>
      </c>
      <c r="AF14" s="4">
        <v>45291</v>
      </c>
      <c r="AG14" s="4">
        <v>45291</v>
      </c>
    </row>
    <row r="15" spans="1:34" x14ac:dyDescent="0.25">
      <c r="A15" s="3">
        <v>2023</v>
      </c>
      <c r="B15" s="4">
        <v>45200</v>
      </c>
      <c r="C15" s="4">
        <v>45291</v>
      </c>
      <c r="D15" s="5" t="s">
        <v>85</v>
      </c>
      <c r="E15" s="7" t="s">
        <v>218</v>
      </c>
      <c r="F15" s="8" t="s">
        <v>259</v>
      </c>
      <c r="G15" s="8" t="s">
        <v>276</v>
      </c>
      <c r="H15" s="11" t="s">
        <v>296</v>
      </c>
      <c r="I15" s="10" t="s">
        <v>321</v>
      </c>
      <c r="J15" s="10" t="s">
        <v>322</v>
      </c>
      <c r="K15" s="10" t="s">
        <v>307</v>
      </c>
      <c r="M15" s="15" t="s">
        <v>95</v>
      </c>
      <c r="N15" s="16">
        <f t="shared" si="2"/>
        <v>38580.9</v>
      </c>
      <c r="O15" s="14" t="s">
        <v>488</v>
      </c>
      <c r="P15" s="16">
        <f t="shared" si="0"/>
        <v>38580.9</v>
      </c>
      <c r="Q15" s="14" t="s">
        <v>488</v>
      </c>
      <c r="V15" s="15">
        <v>8</v>
      </c>
      <c r="W15" s="15">
        <v>8</v>
      </c>
      <c r="AE15" s="15" t="s">
        <v>495</v>
      </c>
      <c r="AF15" s="4">
        <v>45291</v>
      </c>
      <c r="AG15" s="4">
        <v>45291</v>
      </c>
    </row>
    <row r="16" spans="1:34" x14ac:dyDescent="0.25">
      <c r="A16" s="3">
        <v>2023</v>
      </c>
      <c r="B16" s="4">
        <v>45200</v>
      </c>
      <c r="C16" s="4">
        <v>45291</v>
      </c>
      <c r="D16" s="5" t="s">
        <v>85</v>
      </c>
      <c r="E16" s="7" t="s">
        <v>219</v>
      </c>
      <c r="F16" s="8" t="s">
        <v>259</v>
      </c>
      <c r="G16" s="13" t="s">
        <v>277</v>
      </c>
      <c r="H16" s="10" t="s">
        <v>297</v>
      </c>
      <c r="I16" s="10" t="s">
        <v>323</v>
      </c>
      <c r="J16" s="10" t="s">
        <v>324</v>
      </c>
      <c r="K16" s="10" t="s">
        <v>325</v>
      </c>
      <c r="M16" s="15" t="s">
        <v>95</v>
      </c>
      <c r="N16" s="16">
        <f t="shared" ref="N16:N22" si="3">14017.8*2</f>
        <v>28035.599999999999</v>
      </c>
      <c r="O16" s="14" t="s">
        <v>488</v>
      </c>
      <c r="P16" s="16">
        <f t="shared" si="0"/>
        <v>28035.599999999999</v>
      </c>
      <c r="Q16" s="14" t="s">
        <v>488</v>
      </c>
      <c r="V16" s="15">
        <v>9</v>
      </c>
      <c r="W16" s="15">
        <v>9</v>
      </c>
      <c r="AE16" s="15" t="s">
        <v>495</v>
      </c>
      <c r="AF16" s="4">
        <v>45291</v>
      </c>
      <c r="AG16" s="4">
        <v>45291</v>
      </c>
    </row>
    <row r="17" spans="1:33" x14ac:dyDescent="0.25">
      <c r="A17" s="3">
        <v>2023</v>
      </c>
      <c r="B17" s="4">
        <v>45200</v>
      </c>
      <c r="C17" s="4">
        <v>45291</v>
      </c>
      <c r="D17" s="5" t="s">
        <v>85</v>
      </c>
      <c r="E17" s="7" t="s">
        <v>219</v>
      </c>
      <c r="F17" s="8" t="s">
        <v>259</v>
      </c>
      <c r="G17" s="10" t="s">
        <v>278</v>
      </c>
      <c r="H17" s="10" t="s">
        <v>297</v>
      </c>
      <c r="I17" s="10" t="s">
        <v>326</v>
      </c>
      <c r="J17" s="10" t="s">
        <v>307</v>
      </c>
      <c r="K17" s="10" t="s">
        <v>327</v>
      </c>
      <c r="M17" s="15" t="s">
        <v>96</v>
      </c>
      <c r="N17" s="16">
        <f t="shared" si="3"/>
        <v>28035.599999999999</v>
      </c>
      <c r="O17" s="14" t="s">
        <v>488</v>
      </c>
      <c r="P17" s="16">
        <f t="shared" si="0"/>
        <v>28035.599999999999</v>
      </c>
      <c r="Q17" s="14" t="s">
        <v>488</v>
      </c>
      <c r="V17" s="15">
        <v>10</v>
      </c>
      <c r="W17" s="15">
        <v>10</v>
      </c>
      <c r="AE17" s="15" t="s">
        <v>495</v>
      </c>
      <c r="AF17" s="4">
        <v>45291</v>
      </c>
      <c r="AG17" s="4">
        <v>45291</v>
      </c>
    </row>
    <row r="18" spans="1:33" x14ac:dyDescent="0.25">
      <c r="A18" s="3">
        <v>2023</v>
      </c>
      <c r="B18" s="4">
        <v>45200</v>
      </c>
      <c r="C18" s="4">
        <v>45291</v>
      </c>
      <c r="D18" s="5" t="s">
        <v>85</v>
      </c>
      <c r="E18" s="7" t="s">
        <v>219</v>
      </c>
      <c r="F18" s="8" t="s">
        <v>259</v>
      </c>
      <c r="G18" s="9" t="s">
        <v>279</v>
      </c>
      <c r="H18" s="10" t="s">
        <v>297</v>
      </c>
      <c r="I18" s="10" t="s">
        <v>328</v>
      </c>
      <c r="J18" s="10" t="s">
        <v>329</v>
      </c>
      <c r="K18" s="10" t="s">
        <v>330</v>
      </c>
      <c r="M18" s="15" t="s">
        <v>96</v>
      </c>
      <c r="N18" s="16">
        <f t="shared" si="3"/>
        <v>28035.599999999999</v>
      </c>
      <c r="O18" s="14" t="s">
        <v>488</v>
      </c>
      <c r="P18" s="16">
        <f t="shared" si="0"/>
        <v>28035.599999999999</v>
      </c>
      <c r="Q18" s="14" t="s">
        <v>488</v>
      </c>
      <c r="V18" s="15">
        <v>11</v>
      </c>
      <c r="W18" s="15">
        <v>11</v>
      </c>
      <c r="AE18" s="15" t="s">
        <v>495</v>
      </c>
      <c r="AF18" s="4">
        <v>45291</v>
      </c>
      <c r="AG18" s="4">
        <v>45291</v>
      </c>
    </row>
    <row r="19" spans="1:33" x14ac:dyDescent="0.25">
      <c r="A19" s="3">
        <v>2023</v>
      </c>
      <c r="B19" s="4">
        <v>45200</v>
      </c>
      <c r="C19" s="4">
        <v>45291</v>
      </c>
      <c r="D19" s="5" t="s">
        <v>85</v>
      </c>
      <c r="E19" s="7" t="s">
        <v>219</v>
      </c>
      <c r="F19" s="8" t="s">
        <v>259</v>
      </c>
      <c r="G19" s="9" t="str">
        <f>+[1]CONFIANZA!$A$22</f>
        <v>Jefa del Departamento Servicios Escolares</v>
      </c>
      <c r="H19" s="10" t="s">
        <v>293</v>
      </c>
      <c r="I19" s="10" t="s">
        <v>331</v>
      </c>
      <c r="J19" s="10" t="s">
        <v>332</v>
      </c>
      <c r="K19" s="10" t="s">
        <v>333</v>
      </c>
      <c r="M19" s="15" t="s">
        <v>96</v>
      </c>
      <c r="N19" s="16">
        <f t="shared" si="3"/>
        <v>28035.599999999999</v>
      </c>
      <c r="O19" s="14" t="s">
        <v>488</v>
      </c>
      <c r="P19" s="16">
        <f t="shared" si="0"/>
        <v>28035.599999999999</v>
      </c>
      <c r="Q19" s="14" t="s">
        <v>488</v>
      </c>
      <c r="V19" s="15">
        <v>12</v>
      </c>
      <c r="W19" s="15">
        <v>12</v>
      </c>
      <c r="AE19" s="15" t="s">
        <v>495</v>
      </c>
      <c r="AF19" s="4">
        <v>45291</v>
      </c>
      <c r="AG19" s="4">
        <v>45291</v>
      </c>
    </row>
    <row r="20" spans="1:33" x14ac:dyDescent="0.25">
      <c r="A20" s="3">
        <v>2023</v>
      </c>
      <c r="B20" s="4">
        <v>45200</v>
      </c>
      <c r="C20" s="4">
        <v>45291</v>
      </c>
      <c r="D20" s="5" t="s">
        <v>85</v>
      </c>
      <c r="E20" s="7" t="s">
        <v>219</v>
      </c>
      <c r="F20" s="8" t="s">
        <v>259</v>
      </c>
      <c r="G20" s="9" t="s">
        <v>280</v>
      </c>
      <c r="H20" s="11" t="s">
        <v>298</v>
      </c>
      <c r="I20" s="10" t="s">
        <v>334</v>
      </c>
      <c r="J20" s="10" t="s">
        <v>335</v>
      </c>
      <c r="K20" s="10" t="s">
        <v>336</v>
      </c>
      <c r="M20" s="15" t="s">
        <v>95</v>
      </c>
      <c r="N20" s="16">
        <f t="shared" si="3"/>
        <v>28035.599999999999</v>
      </c>
      <c r="O20" s="14" t="s">
        <v>488</v>
      </c>
      <c r="P20" s="16">
        <f t="shared" si="0"/>
        <v>28035.599999999999</v>
      </c>
      <c r="Q20" s="14" t="s">
        <v>488</v>
      </c>
      <c r="V20" s="15">
        <v>13</v>
      </c>
      <c r="W20" s="15">
        <v>13</v>
      </c>
      <c r="AE20" s="15" t="s">
        <v>495</v>
      </c>
      <c r="AF20" s="4">
        <v>45291</v>
      </c>
      <c r="AG20" s="4">
        <v>45291</v>
      </c>
    </row>
    <row r="21" spans="1:33" x14ac:dyDescent="0.25">
      <c r="A21" s="3">
        <v>2023</v>
      </c>
      <c r="B21" s="4">
        <v>45200</v>
      </c>
      <c r="C21" s="4">
        <v>45291</v>
      </c>
      <c r="D21" s="5" t="s">
        <v>85</v>
      </c>
      <c r="E21" s="6" t="s">
        <v>219</v>
      </c>
      <c r="F21" s="10" t="s">
        <v>259</v>
      </c>
      <c r="G21" s="12" t="s">
        <v>281</v>
      </c>
      <c r="H21" s="11" t="s">
        <v>294</v>
      </c>
      <c r="I21" s="10" t="s">
        <v>337</v>
      </c>
      <c r="J21" s="10" t="s">
        <v>338</v>
      </c>
      <c r="K21" s="10" t="s">
        <v>339</v>
      </c>
      <c r="M21" s="15" t="s">
        <v>95</v>
      </c>
      <c r="N21" s="16">
        <f t="shared" si="3"/>
        <v>28035.599999999999</v>
      </c>
      <c r="O21" s="14" t="s">
        <v>488</v>
      </c>
      <c r="P21" s="16">
        <f t="shared" si="0"/>
        <v>28035.599999999999</v>
      </c>
      <c r="Q21" s="14" t="s">
        <v>488</v>
      </c>
      <c r="V21" s="15">
        <v>14</v>
      </c>
      <c r="W21" s="15">
        <v>14</v>
      </c>
      <c r="AE21" s="15" t="s">
        <v>495</v>
      </c>
      <c r="AF21" s="4">
        <v>45291</v>
      </c>
      <c r="AG21" s="4">
        <v>45291</v>
      </c>
    </row>
    <row r="22" spans="1:33" x14ac:dyDescent="0.25">
      <c r="A22" s="3">
        <v>2023</v>
      </c>
      <c r="B22" s="4">
        <v>45200</v>
      </c>
      <c r="C22" s="4">
        <v>45291</v>
      </c>
      <c r="D22" s="5" t="s">
        <v>85</v>
      </c>
      <c r="E22" s="6" t="s">
        <v>219</v>
      </c>
      <c r="F22" s="10" t="s">
        <v>259</v>
      </c>
      <c r="G22" s="10" t="s">
        <v>282</v>
      </c>
      <c r="H22" s="11" t="s">
        <v>299</v>
      </c>
      <c r="I22" s="10" t="s">
        <v>340</v>
      </c>
      <c r="J22" s="10" t="s">
        <v>341</v>
      </c>
      <c r="K22" s="10" t="s">
        <v>342</v>
      </c>
      <c r="M22" s="15" t="s">
        <v>96</v>
      </c>
      <c r="N22" s="16">
        <f t="shared" si="3"/>
        <v>28035.599999999999</v>
      </c>
      <c r="O22" s="14" t="s">
        <v>488</v>
      </c>
      <c r="P22" s="16">
        <f t="shared" si="0"/>
        <v>28035.599999999999</v>
      </c>
      <c r="Q22" s="14" t="s">
        <v>488</v>
      </c>
      <c r="V22" s="15">
        <v>15</v>
      </c>
      <c r="W22" s="15">
        <v>15</v>
      </c>
      <c r="AE22" s="15" t="s">
        <v>495</v>
      </c>
      <c r="AF22" s="4">
        <v>45291</v>
      </c>
      <c r="AG22" s="4">
        <v>45291</v>
      </c>
    </row>
    <row r="23" spans="1:33" x14ac:dyDescent="0.25">
      <c r="A23" s="3">
        <v>2023</v>
      </c>
      <c r="B23" s="4">
        <v>45200</v>
      </c>
      <c r="C23" s="4">
        <v>45291</v>
      </c>
      <c r="D23" s="5" t="s">
        <v>85</v>
      </c>
      <c r="E23" s="7" t="s">
        <v>220</v>
      </c>
      <c r="F23" s="9" t="s">
        <v>260</v>
      </c>
      <c r="G23" s="9" t="s">
        <v>283</v>
      </c>
      <c r="H23" s="11" t="s">
        <v>296</v>
      </c>
      <c r="I23" s="10" t="s">
        <v>343</v>
      </c>
      <c r="J23" s="10" t="s">
        <v>344</v>
      </c>
      <c r="K23" s="10" t="s">
        <v>345</v>
      </c>
      <c r="M23" s="15" t="s">
        <v>95</v>
      </c>
      <c r="N23" s="16">
        <f t="shared" ref="N23:N24" si="4">9286.6*2</f>
        <v>18573.2</v>
      </c>
      <c r="O23" s="14" t="s">
        <v>488</v>
      </c>
      <c r="P23" s="16">
        <f t="shared" si="0"/>
        <v>18573.2</v>
      </c>
      <c r="Q23" s="14" t="s">
        <v>488</v>
      </c>
      <c r="V23" s="15">
        <v>16</v>
      </c>
      <c r="W23" s="15">
        <v>16</v>
      </c>
      <c r="AE23" s="15" t="s">
        <v>495</v>
      </c>
      <c r="AF23" s="4">
        <v>45291</v>
      </c>
      <c r="AG23" s="4">
        <v>45291</v>
      </c>
    </row>
    <row r="24" spans="1:33" x14ac:dyDescent="0.25">
      <c r="A24" s="3">
        <v>2023</v>
      </c>
      <c r="B24" s="4">
        <v>45200</v>
      </c>
      <c r="C24" s="4">
        <v>45291</v>
      </c>
      <c r="D24" s="5" t="s">
        <v>85</v>
      </c>
      <c r="E24" s="7" t="s">
        <v>220</v>
      </c>
      <c r="F24" s="9" t="s">
        <v>261</v>
      </c>
      <c r="G24" s="9" t="s">
        <v>284</v>
      </c>
      <c r="H24" s="11" t="s">
        <v>298</v>
      </c>
      <c r="I24" s="10" t="s">
        <v>346</v>
      </c>
      <c r="J24" s="10" t="s">
        <v>347</v>
      </c>
      <c r="K24" s="10" t="s">
        <v>348</v>
      </c>
      <c r="M24" s="15" t="s">
        <v>96</v>
      </c>
      <c r="N24" s="16">
        <f t="shared" si="4"/>
        <v>18573.2</v>
      </c>
      <c r="O24" s="14" t="s">
        <v>488</v>
      </c>
      <c r="P24" s="16">
        <f t="shared" si="0"/>
        <v>18573.2</v>
      </c>
      <c r="Q24" s="14" t="s">
        <v>488</v>
      </c>
      <c r="V24" s="15">
        <v>17</v>
      </c>
      <c r="W24" s="15">
        <v>17</v>
      </c>
      <c r="AE24" s="15" t="s">
        <v>495</v>
      </c>
      <c r="AF24" s="4">
        <v>45291</v>
      </c>
      <c r="AG24" s="4">
        <v>45291</v>
      </c>
    </row>
    <row r="25" spans="1:33" x14ac:dyDescent="0.25">
      <c r="A25" s="3">
        <v>2023</v>
      </c>
      <c r="B25" s="4">
        <v>45200</v>
      </c>
      <c r="C25" s="4">
        <v>45291</v>
      </c>
      <c r="D25" s="5" t="s">
        <v>85</v>
      </c>
      <c r="E25" s="7" t="s">
        <v>220</v>
      </c>
      <c r="F25" s="9" t="s">
        <v>262</v>
      </c>
      <c r="G25" s="9" t="s">
        <v>285</v>
      </c>
      <c r="H25" s="11" t="s">
        <v>296</v>
      </c>
      <c r="I25" s="10" t="s">
        <v>349</v>
      </c>
      <c r="J25" s="10" t="s">
        <v>350</v>
      </c>
      <c r="K25" s="10" t="s">
        <v>351</v>
      </c>
      <c r="M25" s="15" t="s">
        <v>96</v>
      </c>
      <c r="N25" s="16">
        <f>9286.6*2</f>
        <v>18573.2</v>
      </c>
      <c r="O25" s="14" t="s">
        <v>488</v>
      </c>
      <c r="P25" s="16">
        <f t="shared" si="0"/>
        <v>18573.2</v>
      </c>
      <c r="Q25" s="14" t="s">
        <v>488</v>
      </c>
      <c r="V25" s="15">
        <v>18</v>
      </c>
      <c r="W25" s="15">
        <v>18</v>
      </c>
      <c r="AE25" s="15" t="s">
        <v>495</v>
      </c>
      <c r="AF25" s="4">
        <v>45291</v>
      </c>
      <c r="AG25" s="4">
        <v>45291</v>
      </c>
    </row>
    <row r="26" spans="1:33" x14ac:dyDescent="0.25">
      <c r="A26" s="3">
        <v>2023</v>
      </c>
      <c r="B26" s="4">
        <v>45200</v>
      </c>
      <c r="C26" s="4">
        <v>45291</v>
      </c>
      <c r="D26" s="5" t="s">
        <v>85</v>
      </c>
      <c r="E26" s="7" t="s">
        <v>220</v>
      </c>
      <c r="F26" s="9" t="s">
        <v>260</v>
      </c>
      <c r="G26" s="9" t="s">
        <v>286</v>
      </c>
      <c r="H26" s="11" t="s">
        <v>296</v>
      </c>
      <c r="I26" s="10" t="s">
        <v>352</v>
      </c>
      <c r="J26" s="10" t="s">
        <v>353</v>
      </c>
      <c r="K26" s="10" t="s">
        <v>354</v>
      </c>
      <c r="M26" s="15" t="s">
        <v>95</v>
      </c>
      <c r="N26" s="16">
        <f>9286.6*2</f>
        <v>18573.2</v>
      </c>
      <c r="O26" s="14" t="s">
        <v>488</v>
      </c>
      <c r="P26" s="16">
        <f t="shared" si="0"/>
        <v>18573.2</v>
      </c>
      <c r="Q26" s="14" t="s">
        <v>488</v>
      </c>
      <c r="V26" s="15">
        <v>19</v>
      </c>
      <c r="W26" s="15">
        <v>19</v>
      </c>
      <c r="AE26" s="15" t="s">
        <v>495</v>
      </c>
      <c r="AF26" s="4">
        <v>45291</v>
      </c>
      <c r="AG26" s="4">
        <v>45291</v>
      </c>
    </row>
    <row r="27" spans="1:33" x14ac:dyDescent="0.25">
      <c r="A27" s="3">
        <v>2023</v>
      </c>
      <c r="B27" s="4">
        <v>45200</v>
      </c>
      <c r="C27" s="4">
        <v>45291</v>
      </c>
      <c r="D27" s="5" t="s">
        <v>85</v>
      </c>
      <c r="E27" s="7" t="s">
        <v>221</v>
      </c>
      <c r="F27" s="9" t="s">
        <v>263</v>
      </c>
      <c r="G27" s="9" t="s">
        <v>287</v>
      </c>
      <c r="H27" s="11" t="s">
        <v>298</v>
      </c>
      <c r="I27" s="10" t="s">
        <v>355</v>
      </c>
      <c r="J27" s="10" t="s">
        <v>356</v>
      </c>
      <c r="K27" s="10" t="s">
        <v>357</v>
      </c>
      <c r="M27" s="15" t="s">
        <v>96</v>
      </c>
      <c r="N27" s="16">
        <f>6064.75*2</f>
        <v>12129.5</v>
      </c>
      <c r="O27" s="14" t="s">
        <v>488</v>
      </c>
      <c r="P27" s="16">
        <f t="shared" si="0"/>
        <v>12129.5</v>
      </c>
      <c r="Q27" s="14" t="s">
        <v>488</v>
      </c>
      <c r="V27" s="15">
        <v>20</v>
      </c>
      <c r="W27" s="15">
        <v>20</v>
      </c>
      <c r="AE27" s="15" t="s">
        <v>495</v>
      </c>
      <c r="AF27" s="4">
        <v>45291</v>
      </c>
      <c r="AG27" s="4">
        <v>45291</v>
      </c>
    </row>
    <row r="28" spans="1:33" x14ac:dyDescent="0.25">
      <c r="A28" s="3">
        <v>2023</v>
      </c>
      <c r="B28" s="4">
        <v>45200</v>
      </c>
      <c r="C28" s="4">
        <v>45291</v>
      </c>
      <c r="D28" s="5" t="s">
        <v>85</v>
      </c>
      <c r="E28" s="7" t="s">
        <v>221</v>
      </c>
      <c r="F28" s="9" t="s">
        <v>263</v>
      </c>
      <c r="G28" s="9" t="s">
        <v>287</v>
      </c>
      <c r="H28" s="11" t="s">
        <v>296</v>
      </c>
      <c r="I28" s="10" t="s">
        <v>358</v>
      </c>
      <c r="J28" s="10" t="s">
        <v>359</v>
      </c>
      <c r="K28" s="10" t="s">
        <v>360</v>
      </c>
      <c r="M28" s="15" t="s">
        <v>96</v>
      </c>
      <c r="N28" s="16">
        <f t="shared" ref="N28:N31" si="5">6064.75*2</f>
        <v>12129.5</v>
      </c>
      <c r="O28" s="14" t="s">
        <v>488</v>
      </c>
      <c r="P28" s="16">
        <f t="shared" si="0"/>
        <v>12129.5</v>
      </c>
      <c r="Q28" s="14" t="s">
        <v>488</v>
      </c>
      <c r="V28" s="15">
        <v>21</v>
      </c>
      <c r="W28" s="15">
        <v>21</v>
      </c>
      <c r="AE28" s="15" t="s">
        <v>495</v>
      </c>
      <c r="AF28" s="4">
        <v>45291</v>
      </c>
      <c r="AG28" s="4">
        <v>45291</v>
      </c>
    </row>
    <row r="29" spans="1:33" x14ac:dyDescent="0.25">
      <c r="A29" s="3">
        <v>2023</v>
      </c>
      <c r="B29" s="4">
        <v>45200</v>
      </c>
      <c r="C29" s="4">
        <v>45291</v>
      </c>
      <c r="D29" s="5" t="s">
        <v>85</v>
      </c>
      <c r="E29" s="7" t="s">
        <v>221</v>
      </c>
      <c r="F29" s="9" t="s">
        <v>263</v>
      </c>
      <c r="G29" s="9" t="s">
        <v>287</v>
      </c>
      <c r="H29" s="11" t="s">
        <v>298</v>
      </c>
      <c r="I29" s="10" t="s">
        <v>361</v>
      </c>
      <c r="J29" s="10" t="s">
        <v>362</v>
      </c>
      <c r="K29" s="10" t="s">
        <v>363</v>
      </c>
      <c r="M29" s="15" t="s">
        <v>95</v>
      </c>
      <c r="N29" s="16">
        <f t="shared" si="5"/>
        <v>12129.5</v>
      </c>
      <c r="O29" s="14" t="s">
        <v>488</v>
      </c>
      <c r="P29" s="16">
        <f t="shared" si="0"/>
        <v>12129.5</v>
      </c>
      <c r="Q29" s="14" t="s">
        <v>488</v>
      </c>
      <c r="V29" s="15">
        <v>22</v>
      </c>
      <c r="W29" s="15">
        <v>22</v>
      </c>
      <c r="AE29" s="15" t="s">
        <v>495</v>
      </c>
      <c r="AF29" s="4">
        <v>45291</v>
      </c>
      <c r="AG29" s="4">
        <v>45291</v>
      </c>
    </row>
    <row r="30" spans="1:33" x14ac:dyDescent="0.25">
      <c r="A30" s="3">
        <v>2023</v>
      </c>
      <c r="B30" s="4">
        <v>45200</v>
      </c>
      <c r="C30" s="4">
        <v>45291</v>
      </c>
      <c r="D30" s="5" t="s">
        <v>85</v>
      </c>
      <c r="E30" s="7" t="s">
        <v>221</v>
      </c>
      <c r="F30" s="9" t="s">
        <v>263</v>
      </c>
      <c r="G30" s="9" t="s">
        <v>288</v>
      </c>
      <c r="H30" s="11" t="s">
        <v>298</v>
      </c>
      <c r="I30" s="10" t="s">
        <v>364</v>
      </c>
      <c r="J30" s="10" t="s">
        <v>365</v>
      </c>
      <c r="K30" s="10" t="s">
        <v>366</v>
      </c>
      <c r="M30" s="15" t="s">
        <v>95</v>
      </c>
      <c r="N30" s="16">
        <f t="shared" si="5"/>
        <v>12129.5</v>
      </c>
      <c r="O30" s="14" t="s">
        <v>488</v>
      </c>
      <c r="P30" s="16">
        <f t="shared" si="0"/>
        <v>12129.5</v>
      </c>
      <c r="Q30" s="14" t="s">
        <v>488</v>
      </c>
      <c r="V30" s="15">
        <v>23</v>
      </c>
      <c r="W30" s="15">
        <v>23</v>
      </c>
      <c r="AE30" s="15" t="s">
        <v>495</v>
      </c>
      <c r="AF30" s="4">
        <v>45291</v>
      </c>
      <c r="AG30" s="4">
        <v>45291</v>
      </c>
    </row>
    <row r="31" spans="1:33" x14ac:dyDescent="0.25">
      <c r="A31" s="3">
        <v>2023</v>
      </c>
      <c r="B31" s="4">
        <v>45200</v>
      </c>
      <c r="C31" s="4">
        <v>45291</v>
      </c>
      <c r="D31" s="5" t="s">
        <v>85</v>
      </c>
      <c r="E31" s="7" t="s">
        <v>221</v>
      </c>
      <c r="F31" s="9" t="s">
        <v>264</v>
      </c>
      <c r="G31" s="9" t="s">
        <v>288</v>
      </c>
      <c r="H31" s="11" t="s">
        <v>298</v>
      </c>
      <c r="I31" s="10" t="s">
        <v>367</v>
      </c>
      <c r="J31" s="10" t="s">
        <v>368</v>
      </c>
      <c r="K31" s="10" t="s">
        <v>369</v>
      </c>
      <c r="M31" s="15" t="s">
        <v>95</v>
      </c>
      <c r="N31" s="16">
        <f t="shared" si="5"/>
        <v>12129.5</v>
      </c>
      <c r="O31" s="14" t="s">
        <v>488</v>
      </c>
      <c r="P31" s="16">
        <f t="shared" si="0"/>
        <v>12129.5</v>
      </c>
      <c r="Q31" s="14" t="s">
        <v>488</v>
      </c>
      <c r="V31" s="15">
        <v>24</v>
      </c>
      <c r="W31" s="15">
        <v>24</v>
      </c>
      <c r="AE31" s="15" t="s">
        <v>495</v>
      </c>
      <c r="AF31" s="4">
        <v>45291</v>
      </c>
      <c r="AG31" s="4">
        <v>45291</v>
      </c>
    </row>
    <row r="32" spans="1:33" x14ac:dyDescent="0.25">
      <c r="A32" s="3">
        <v>2023</v>
      </c>
      <c r="B32" s="4">
        <v>45200</v>
      </c>
      <c r="C32" s="4">
        <v>45291</v>
      </c>
      <c r="D32" s="5" t="s">
        <v>85</v>
      </c>
      <c r="E32" s="6" t="s">
        <v>222</v>
      </c>
      <c r="F32" s="9" t="s">
        <v>265</v>
      </c>
      <c r="G32" s="9" t="s">
        <v>289</v>
      </c>
      <c r="H32" s="11" t="s">
        <v>296</v>
      </c>
      <c r="I32" s="10" t="s">
        <v>370</v>
      </c>
      <c r="J32" s="10" t="s">
        <v>371</v>
      </c>
      <c r="K32" s="10" t="s">
        <v>372</v>
      </c>
      <c r="M32" s="15" t="s">
        <v>95</v>
      </c>
      <c r="N32" s="16">
        <f>3884.5*2</f>
        <v>7769</v>
      </c>
      <c r="O32" s="14" t="s">
        <v>488</v>
      </c>
      <c r="P32" s="16">
        <f t="shared" si="0"/>
        <v>7769</v>
      </c>
      <c r="Q32" s="14" t="s">
        <v>488</v>
      </c>
      <c r="V32" s="15">
        <v>25</v>
      </c>
      <c r="W32" s="15">
        <v>25</v>
      </c>
      <c r="AE32" s="15" t="s">
        <v>495</v>
      </c>
      <c r="AF32" s="4">
        <v>45291</v>
      </c>
      <c r="AG32" s="4">
        <v>45291</v>
      </c>
    </row>
    <row r="33" spans="1:33" x14ac:dyDescent="0.25">
      <c r="A33" s="3">
        <v>2023</v>
      </c>
      <c r="B33" s="4">
        <v>45200</v>
      </c>
      <c r="C33" s="4">
        <v>45291</v>
      </c>
      <c r="D33" s="5" t="s">
        <v>85</v>
      </c>
      <c r="E33" s="7" t="s">
        <v>221</v>
      </c>
      <c r="F33" s="9" t="s">
        <v>264</v>
      </c>
      <c r="G33" s="9" t="s">
        <v>489</v>
      </c>
      <c r="H33" s="11" t="s">
        <v>296</v>
      </c>
      <c r="I33" s="10" t="s">
        <v>490</v>
      </c>
      <c r="J33" s="10" t="s">
        <v>372</v>
      </c>
      <c r="K33" s="10" t="s">
        <v>491</v>
      </c>
      <c r="M33" s="15" t="s">
        <v>95</v>
      </c>
      <c r="N33" s="16">
        <f>6064.75*2</f>
        <v>12129.5</v>
      </c>
      <c r="O33" s="14" t="s">
        <v>488</v>
      </c>
      <c r="P33" s="16">
        <f t="shared" si="0"/>
        <v>12129.5</v>
      </c>
      <c r="Q33" s="14" t="s">
        <v>488</v>
      </c>
      <c r="V33" s="15">
        <v>26</v>
      </c>
      <c r="W33" s="15">
        <v>26</v>
      </c>
      <c r="AE33" s="15" t="s">
        <v>495</v>
      </c>
      <c r="AF33" s="4">
        <v>45291</v>
      </c>
      <c r="AG33" s="4">
        <v>45291</v>
      </c>
    </row>
    <row r="34" spans="1:33" x14ac:dyDescent="0.25">
      <c r="A34" s="3">
        <v>2023</v>
      </c>
      <c r="B34" s="4">
        <v>45200</v>
      </c>
      <c r="C34" s="4">
        <v>45291</v>
      </c>
      <c r="D34" s="5" t="s">
        <v>85</v>
      </c>
      <c r="E34" s="7" t="s">
        <v>223</v>
      </c>
      <c r="F34" s="9" t="s">
        <v>266</v>
      </c>
      <c r="G34" s="9" t="s">
        <v>266</v>
      </c>
      <c r="H34" s="11" t="s">
        <v>298</v>
      </c>
      <c r="I34" s="10" t="s">
        <v>373</v>
      </c>
      <c r="J34" s="10" t="s">
        <v>374</v>
      </c>
      <c r="K34" s="10" t="s">
        <v>375</v>
      </c>
      <c r="M34" s="15" t="s">
        <v>96</v>
      </c>
      <c r="N34" s="16">
        <f>5315.35*2</f>
        <v>10630.7</v>
      </c>
      <c r="O34" s="14" t="s">
        <v>488</v>
      </c>
      <c r="P34" s="16">
        <f t="shared" si="0"/>
        <v>10630.7</v>
      </c>
      <c r="Q34" s="14" t="s">
        <v>488</v>
      </c>
      <c r="V34" s="15">
        <v>27</v>
      </c>
      <c r="W34" s="15">
        <v>27</v>
      </c>
      <c r="AE34" s="15" t="s">
        <v>495</v>
      </c>
      <c r="AF34" s="4">
        <v>45291</v>
      </c>
      <c r="AG34" s="4">
        <v>45291</v>
      </c>
    </row>
    <row r="35" spans="1:33" x14ac:dyDescent="0.25">
      <c r="A35" s="3">
        <v>2023</v>
      </c>
      <c r="B35" s="4">
        <v>45200</v>
      </c>
      <c r="C35" s="4">
        <v>45291</v>
      </c>
      <c r="D35" s="5" t="s">
        <v>85</v>
      </c>
      <c r="E35" s="7" t="s">
        <v>222</v>
      </c>
      <c r="F35" s="9" t="s">
        <v>267</v>
      </c>
      <c r="G35" s="9" t="s">
        <v>290</v>
      </c>
      <c r="H35" s="11" t="s">
        <v>294</v>
      </c>
      <c r="I35" s="10" t="s">
        <v>376</v>
      </c>
      <c r="J35" s="10" t="s">
        <v>377</v>
      </c>
      <c r="K35" s="10" t="s">
        <v>302</v>
      </c>
      <c r="M35" s="15" t="s">
        <v>95</v>
      </c>
      <c r="N35" s="16">
        <f t="shared" ref="N35:N42" si="6">4850.2*2</f>
        <v>9700.4</v>
      </c>
      <c r="O35" s="14" t="s">
        <v>488</v>
      </c>
      <c r="P35" s="16">
        <f t="shared" si="0"/>
        <v>9700.4</v>
      </c>
      <c r="Q35" s="14" t="s">
        <v>488</v>
      </c>
      <c r="V35" s="15">
        <v>28</v>
      </c>
      <c r="W35" s="15">
        <v>28</v>
      </c>
      <c r="AE35" s="15" t="s">
        <v>495</v>
      </c>
      <c r="AF35" s="4">
        <v>45291</v>
      </c>
      <c r="AG35" s="4">
        <v>45291</v>
      </c>
    </row>
    <row r="36" spans="1:33" x14ac:dyDescent="0.25">
      <c r="A36" s="3">
        <v>2023</v>
      </c>
      <c r="B36" s="4">
        <v>45200</v>
      </c>
      <c r="C36" s="4">
        <v>45291</v>
      </c>
      <c r="D36" s="5" t="s">
        <v>85</v>
      </c>
      <c r="E36" s="7" t="s">
        <v>222</v>
      </c>
      <c r="F36" s="9" t="s">
        <v>267</v>
      </c>
      <c r="G36" s="9" t="s">
        <v>290</v>
      </c>
      <c r="H36" s="11" t="s">
        <v>296</v>
      </c>
      <c r="I36" s="10" t="s">
        <v>378</v>
      </c>
      <c r="J36" s="10" t="s">
        <v>379</v>
      </c>
      <c r="K36" s="10" t="s">
        <v>336</v>
      </c>
      <c r="M36" s="15" t="s">
        <v>96</v>
      </c>
      <c r="N36" s="16">
        <f t="shared" si="6"/>
        <v>9700.4</v>
      </c>
      <c r="O36" s="14" t="s">
        <v>488</v>
      </c>
      <c r="P36" s="16">
        <f t="shared" si="0"/>
        <v>9700.4</v>
      </c>
      <c r="Q36" s="14" t="s">
        <v>488</v>
      </c>
      <c r="V36" s="15">
        <v>29</v>
      </c>
      <c r="W36" s="15">
        <v>29</v>
      </c>
      <c r="AE36" s="15" t="s">
        <v>495</v>
      </c>
      <c r="AF36" s="4">
        <v>45291</v>
      </c>
      <c r="AG36" s="4">
        <v>45291</v>
      </c>
    </row>
    <row r="37" spans="1:33" x14ac:dyDescent="0.25">
      <c r="A37" s="3">
        <v>2023</v>
      </c>
      <c r="B37" s="4">
        <v>45200</v>
      </c>
      <c r="C37" s="4">
        <v>45291</v>
      </c>
      <c r="D37" s="5" t="s">
        <v>85</v>
      </c>
      <c r="E37" s="7" t="s">
        <v>224</v>
      </c>
      <c r="F37" s="9" t="s">
        <v>268</v>
      </c>
      <c r="G37" s="9" t="s">
        <v>291</v>
      </c>
      <c r="H37" s="11" t="s">
        <v>296</v>
      </c>
      <c r="I37" s="10" t="s">
        <v>380</v>
      </c>
      <c r="J37" s="10" t="s">
        <v>381</v>
      </c>
      <c r="K37" s="10" t="s">
        <v>382</v>
      </c>
      <c r="M37" s="15" t="s">
        <v>95</v>
      </c>
      <c r="N37" s="16">
        <f t="shared" si="6"/>
        <v>9700.4</v>
      </c>
      <c r="O37" s="14" t="s">
        <v>488</v>
      </c>
      <c r="P37" s="16">
        <f t="shared" si="0"/>
        <v>9700.4</v>
      </c>
      <c r="Q37" s="14" t="s">
        <v>488</v>
      </c>
      <c r="V37" s="15">
        <v>30</v>
      </c>
      <c r="W37" s="15">
        <v>30</v>
      </c>
      <c r="AE37" s="15" t="s">
        <v>495</v>
      </c>
      <c r="AF37" s="4">
        <v>45291</v>
      </c>
      <c r="AG37" s="4">
        <v>45291</v>
      </c>
    </row>
    <row r="38" spans="1:33" x14ac:dyDescent="0.25">
      <c r="A38" s="3">
        <v>2023</v>
      </c>
      <c r="B38" s="4">
        <v>45200</v>
      </c>
      <c r="C38" s="4">
        <v>45291</v>
      </c>
      <c r="D38" s="5" t="s">
        <v>85</v>
      </c>
      <c r="E38" s="7" t="s">
        <v>224</v>
      </c>
      <c r="F38" s="9" t="s">
        <v>268</v>
      </c>
      <c r="G38" s="9" t="s">
        <v>291</v>
      </c>
      <c r="H38" s="11" t="s">
        <v>296</v>
      </c>
      <c r="I38" s="10" t="s">
        <v>383</v>
      </c>
      <c r="J38" s="10" t="s">
        <v>384</v>
      </c>
      <c r="K38" s="10" t="s">
        <v>385</v>
      </c>
      <c r="M38" s="15" t="s">
        <v>95</v>
      </c>
      <c r="N38" s="16">
        <f t="shared" si="6"/>
        <v>9700.4</v>
      </c>
      <c r="O38" s="14" t="s">
        <v>488</v>
      </c>
      <c r="P38" s="16">
        <f t="shared" si="0"/>
        <v>9700.4</v>
      </c>
      <c r="Q38" s="14" t="s">
        <v>488</v>
      </c>
      <c r="V38" s="15">
        <v>31</v>
      </c>
      <c r="W38" s="15">
        <v>31</v>
      </c>
      <c r="AE38" s="15" t="s">
        <v>495</v>
      </c>
      <c r="AF38" s="4">
        <v>45291</v>
      </c>
      <c r="AG38" s="4">
        <v>45291</v>
      </c>
    </row>
    <row r="39" spans="1:33" x14ac:dyDescent="0.25">
      <c r="A39" s="3">
        <v>2023</v>
      </c>
      <c r="B39" s="4">
        <v>45200</v>
      </c>
      <c r="C39" s="4">
        <v>45291</v>
      </c>
      <c r="D39" s="5" t="s">
        <v>85</v>
      </c>
      <c r="E39" s="7" t="s">
        <v>224</v>
      </c>
      <c r="F39" s="9" t="s">
        <v>268</v>
      </c>
      <c r="G39" s="9" t="s">
        <v>291</v>
      </c>
      <c r="H39" s="11" t="s">
        <v>296</v>
      </c>
      <c r="I39" s="10" t="s">
        <v>386</v>
      </c>
      <c r="J39" s="10" t="s">
        <v>387</v>
      </c>
      <c r="K39" s="10" t="s">
        <v>388</v>
      </c>
      <c r="M39" s="15" t="s">
        <v>95</v>
      </c>
      <c r="N39" s="16">
        <f t="shared" si="6"/>
        <v>9700.4</v>
      </c>
      <c r="O39" s="14" t="s">
        <v>488</v>
      </c>
      <c r="P39" s="16">
        <f t="shared" si="0"/>
        <v>9700.4</v>
      </c>
      <c r="Q39" s="14" t="s">
        <v>488</v>
      </c>
      <c r="V39" s="15">
        <v>32</v>
      </c>
      <c r="W39" s="15">
        <v>32</v>
      </c>
      <c r="AE39" s="15" t="s">
        <v>495</v>
      </c>
      <c r="AF39" s="4">
        <v>45291</v>
      </c>
      <c r="AG39" s="4">
        <v>45291</v>
      </c>
    </row>
    <row r="40" spans="1:33" x14ac:dyDescent="0.25">
      <c r="A40" s="3">
        <v>2023</v>
      </c>
      <c r="B40" s="4">
        <v>45200</v>
      </c>
      <c r="C40" s="4">
        <v>45291</v>
      </c>
      <c r="D40" s="5" t="s">
        <v>85</v>
      </c>
      <c r="E40" s="7" t="s">
        <v>224</v>
      </c>
      <c r="F40" s="9" t="s">
        <v>268</v>
      </c>
      <c r="G40" s="9" t="s">
        <v>291</v>
      </c>
      <c r="H40" s="11" t="s">
        <v>296</v>
      </c>
      <c r="I40" s="10" t="s">
        <v>389</v>
      </c>
      <c r="J40" s="10" t="s">
        <v>390</v>
      </c>
      <c r="K40" s="10" t="s">
        <v>339</v>
      </c>
      <c r="M40" s="15" t="s">
        <v>95</v>
      </c>
      <c r="N40" s="16">
        <f t="shared" si="6"/>
        <v>9700.4</v>
      </c>
      <c r="O40" s="14" t="s">
        <v>488</v>
      </c>
      <c r="P40" s="16">
        <f t="shared" ref="P40:P69" si="7">N40</f>
        <v>9700.4</v>
      </c>
      <c r="Q40" s="14" t="s">
        <v>488</v>
      </c>
      <c r="V40" s="15">
        <v>33</v>
      </c>
      <c r="W40" s="15">
        <v>33</v>
      </c>
      <c r="AE40" s="15" t="s">
        <v>495</v>
      </c>
      <c r="AF40" s="4">
        <v>45291</v>
      </c>
      <c r="AG40" s="4">
        <v>45291</v>
      </c>
    </row>
    <row r="41" spans="1:33" x14ac:dyDescent="0.25">
      <c r="A41" s="3">
        <v>2023</v>
      </c>
      <c r="B41" s="4">
        <v>45200</v>
      </c>
      <c r="C41" s="4">
        <v>45291</v>
      </c>
      <c r="D41" s="5" t="s">
        <v>85</v>
      </c>
      <c r="E41" s="7" t="s">
        <v>224</v>
      </c>
      <c r="F41" s="9" t="s">
        <v>268</v>
      </c>
      <c r="G41" s="9" t="s">
        <v>291</v>
      </c>
      <c r="H41" s="11" t="s">
        <v>296</v>
      </c>
      <c r="I41" s="10" t="s">
        <v>391</v>
      </c>
      <c r="J41" s="10" t="s">
        <v>392</v>
      </c>
      <c r="K41" s="10" t="s">
        <v>393</v>
      </c>
      <c r="M41" s="15" t="s">
        <v>95</v>
      </c>
      <c r="N41" s="16">
        <f t="shared" si="6"/>
        <v>9700.4</v>
      </c>
      <c r="O41" s="14" t="s">
        <v>488</v>
      </c>
      <c r="P41" s="16">
        <f t="shared" si="7"/>
        <v>9700.4</v>
      </c>
      <c r="Q41" s="14" t="s">
        <v>488</v>
      </c>
      <c r="V41" s="15">
        <v>34</v>
      </c>
      <c r="W41" s="15">
        <v>34</v>
      </c>
      <c r="AE41" s="15" t="s">
        <v>495</v>
      </c>
      <c r="AF41" s="4">
        <v>45291</v>
      </c>
      <c r="AG41" s="4">
        <v>45291</v>
      </c>
    </row>
    <row r="42" spans="1:33" x14ac:dyDescent="0.25">
      <c r="A42" s="3">
        <v>2023</v>
      </c>
      <c r="B42" s="4">
        <v>45200</v>
      </c>
      <c r="C42" s="4">
        <v>45291</v>
      </c>
      <c r="D42" s="5" t="s">
        <v>85</v>
      </c>
      <c r="E42" s="6" t="s">
        <v>224</v>
      </c>
      <c r="F42" s="9" t="s">
        <v>268</v>
      </c>
      <c r="G42" s="9" t="s">
        <v>291</v>
      </c>
      <c r="H42" s="11" t="s">
        <v>296</v>
      </c>
      <c r="I42" s="10" t="s">
        <v>394</v>
      </c>
      <c r="J42" s="10" t="s">
        <v>395</v>
      </c>
      <c r="K42" s="10" t="s">
        <v>396</v>
      </c>
      <c r="M42" s="15" t="s">
        <v>95</v>
      </c>
      <c r="N42" s="16">
        <f t="shared" si="6"/>
        <v>9700.4</v>
      </c>
      <c r="O42" s="14" t="s">
        <v>488</v>
      </c>
      <c r="P42" s="16">
        <f t="shared" si="7"/>
        <v>9700.4</v>
      </c>
      <c r="Q42" s="14" t="s">
        <v>488</v>
      </c>
      <c r="V42" s="15">
        <v>35</v>
      </c>
      <c r="W42" s="15">
        <v>35</v>
      </c>
      <c r="AE42" s="15" t="s">
        <v>495</v>
      </c>
      <c r="AF42" s="4">
        <v>45291</v>
      </c>
      <c r="AG42" s="4">
        <v>45291</v>
      </c>
    </row>
    <row r="43" spans="1:33" x14ac:dyDescent="0.25">
      <c r="A43" s="3">
        <v>2023</v>
      </c>
      <c r="B43" s="4">
        <v>45200</v>
      </c>
      <c r="C43" s="4">
        <v>45291</v>
      </c>
      <c r="D43" s="5" t="s">
        <v>85</v>
      </c>
      <c r="E43" s="6" t="s">
        <v>222</v>
      </c>
      <c r="F43" s="9" t="s">
        <v>265</v>
      </c>
      <c r="G43" s="9" t="s">
        <v>289</v>
      </c>
      <c r="H43" s="11" t="s">
        <v>296</v>
      </c>
      <c r="I43" s="10" t="s">
        <v>397</v>
      </c>
      <c r="J43" s="10" t="s">
        <v>398</v>
      </c>
      <c r="K43" s="10" t="s">
        <v>399</v>
      </c>
      <c r="M43" s="15" t="s">
        <v>96</v>
      </c>
      <c r="N43" s="16">
        <f>3884.5*2</f>
        <v>7769</v>
      </c>
      <c r="O43" s="14" t="s">
        <v>488</v>
      </c>
      <c r="P43" s="16">
        <f t="shared" si="7"/>
        <v>7769</v>
      </c>
      <c r="Q43" s="14" t="s">
        <v>488</v>
      </c>
      <c r="V43" s="15">
        <v>36</v>
      </c>
      <c r="W43" s="15">
        <v>36</v>
      </c>
      <c r="AE43" s="15" t="s">
        <v>495</v>
      </c>
      <c r="AF43" s="4">
        <v>45291</v>
      </c>
      <c r="AG43" s="4">
        <v>45291</v>
      </c>
    </row>
    <row r="44" spans="1:33" x14ac:dyDescent="0.25">
      <c r="A44" s="3">
        <v>2023</v>
      </c>
      <c r="B44" s="4">
        <v>45200</v>
      </c>
      <c r="C44" s="4">
        <v>45291</v>
      </c>
      <c r="D44" s="5" t="s">
        <v>85</v>
      </c>
      <c r="E44" s="6" t="s">
        <v>225</v>
      </c>
      <c r="F44" s="9" t="s">
        <v>269</v>
      </c>
      <c r="G44" s="9" t="s">
        <v>269</v>
      </c>
      <c r="H44" s="11" t="s">
        <v>298</v>
      </c>
      <c r="I44" s="10" t="s">
        <v>400</v>
      </c>
      <c r="J44" s="10" t="s">
        <v>401</v>
      </c>
      <c r="K44" s="10" t="s">
        <v>402</v>
      </c>
      <c r="M44" s="15" t="s">
        <v>95</v>
      </c>
      <c r="N44" s="16">
        <f>7392*2</f>
        <v>14784</v>
      </c>
      <c r="O44" s="14" t="s">
        <v>488</v>
      </c>
      <c r="P44" s="16">
        <f t="shared" si="7"/>
        <v>14784</v>
      </c>
      <c r="Q44" s="14" t="s">
        <v>488</v>
      </c>
      <c r="V44" s="15">
        <v>37</v>
      </c>
      <c r="W44" s="15">
        <v>37</v>
      </c>
      <c r="AE44" s="15" t="s">
        <v>495</v>
      </c>
      <c r="AF44" s="4">
        <v>45291</v>
      </c>
      <c r="AG44" s="4">
        <v>45291</v>
      </c>
    </row>
    <row r="45" spans="1:33" x14ac:dyDescent="0.25">
      <c r="A45" s="3">
        <v>2023</v>
      </c>
      <c r="B45" s="4">
        <v>45200</v>
      </c>
      <c r="C45" s="4">
        <v>45291</v>
      </c>
      <c r="D45" s="5" t="s">
        <v>85</v>
      </c>
      <c r="E45" s="6" t="s">
        <v>226</v>
      </c>
      <c r="F45" s="9" t="s">
        <v>269</v>
      </c>
      <c r="G45" s="9" t="s">
        <v>269</v>
      </c>
      <c r="H45" s="9" t="s">
        <v>298</v>
      </c>
      <c r="I45" s="10" t="s">
        <v>403</v>
      </c>
      <c r="J45" s="10" t="s">
        <v>404</v>
      </c>
      <c r="K45" s="10" t="s">
        <v>405</v>
      </c>
      <c r="M45" s="15" t="s">
        <v>96</v>
      </c>
      <c r="N45" s="16">
        <f>4619.93*2</f>
        <v>9239.86</v>
      </c>
      <c r="O45" s="14" t="s">
        <v>488</v>
      </c>
      <c r="P45" s="16">
        <f t="shared" si="7"/>
        <v>9239.86</v>
      </c>
      <c r="Q45" s="14" t="s">
        <v>488</v>
      </c>
      <c r="V45" s="15">
        <v>38</v>
      </c>
      <c r="W45" s="15">
        <v>38</v>
      </c>
      <c r="AE45" s="15" t="s">
        <v>495</v>
      </c>
      <c r="AF45" s="4">
        <v>45291</v>
      </c>
      <c r="AG45" s="4">
        <v>45291</v>
      </c>
    </row>
    <row r="46" spans="1:33" x14ac:dyDescent="0.25">
      <c r="A46" s="3">
        <v>2023</v>
      </c>
      <c r="B46" s="4">
        <v>45200</v>
      </c>
      <c r="C46" s="4">
        <v>45291</v>
      </c>
      <c r="D46" s="5" t="s">
        <v>85</v>
      </c>
      <c r="E46" s="6" t="s">
        <v>227</v>
      </c>
      <c r="F46" s="9" t="s">
        <v>269</v>
      </c>
      <c r="G46" s="9" t="s">
        <v>269</v>
      </c>
      <c r="H46" s="11" t="s">
        <v>298</v>
      </c>
      <c r="I46" s="10" t="s">
        <v>406</v>
      </c>
      <c r="J46" s="10" t="s">
        <v>407</v>
      </c>
      <c r="K46" s="10" t="s">
        <v>408</v>
      </c>
      <c r="M46" s="15" t="s">
        <v>96</v>
      </c>
      <c r="N46" s="16">
        <f>4312*2</f>
        <v>8624</v>
      </c>
      <c r="O46" s="14" t="s">
        <v>488</v>
      </c>
      <c r="P46" s="16">
        <f t="shared" si="7"/>
        <v>8624</v>
      </c>
      <c r="Q46" s="14" t="s">
        <v>488</v>
      </c>
      <c r="V46" s="15">
        <v>39</v>
      </c>
      <c r="W46" s="15">
        <v>39</v>
      </c>
      <c r="AE46" s="15" t="s">
        <v>495</v>
      </c>
      <c r="AF46" s="4">
        <v>45291</v>
      </c>
      <c r="AG46" s="4">
        <v>45291</v>
      </c>
    </row>
    <row r="47" spans="1:33" x14ac:dyDescent="0.25">
      <c r="A47" s="3">
        <v>2023</v>
      </c>
      <c r="B47" s="4">
        <v>45200</v>
      </c>
      <c r="C47" s="4">
        <v>45291</v>
      </c>
      <c r="D47" s="5" t="s">
        <v>85</v>
      </c>
      <c r="E47" s="6" t="s">
        <v>228</v>
      </c>
      <c r="F47" s="11" t="s">
        <v>269</v>
      </c>
      <c r="G47" s="9" t="s">
        <v>269</v>
      </c>
      <c r="H47" s="11" t="s">
        <v>298</v>
      </c>
      <c r="I47" s="10" t="s">
        <v>409</v>
      </c>
      <c r="J47" s="10" t="s">
        <v>410</v>
      </c>
      <c r="K47" s="10" t="s">
        <v>411</v>
      </c>
      <c r="M47" s="15" t="s">
        <v>96</v>
      </c>
      <c r="N47" s="16">
        <f>13270.15*2</f>
        <v>26540.3</v>
      </c>
      <c r="O47" s="14" t="s">
        <v>488</v>
      </c>
      <c r="P47" s="16">
        <f t="shared" si="7"/>
        <v>26540.3</v>
      </c>
      <c r="Q47" s="14" t="s">
        <v>488</v>
      </c>
      <c r="V47" s="15">
        <v>40</v>
      </c>
      <c r="W47" s="15">
        <v>40</v>
      </c>
      <c r="AE47" s="15" t="s">
        <v>495</v>
      </c>
      <c r="AF47" s="4">
        <v>45291</v>
      </c>
      <c r="AG47" s="4">
        <v>45291</v>
      </c>
    </row>
    <row r="48" spans="1:33" x14ac:dyDescent="0.25">
      <c r="A48" s="3">
        <v>2023</v>
      </c>
      <c r="B48" s="4">
        <v>45200</v>
      </c>
      <c r="C48" s="4">
        <v>45291</v>
      </c>
      <c r="D48" s="5" t="s">
        <v>85</v>
      </c>
      <c r="E48" s="6" t="s">
        <v>229</v>
      </c>
      <c r="F48" s="11" t="s">
        <v>269</v>
      </c>
      <c r="G48" s="9" t="s">
        <v>269</v>
      </c>
      <c r="H48" s="11" t="s">
        <v>298</v>
      </c>
      <c r="I48" s="10" t="s">
        <v>412</v>
      </c>
      <c r="J48" s="10" t="s">
        <v>413</v>
      </c>
      <c r="K48" s="10" t="s">
        <v>414</v>
      </c>
      <c r="M48" s="15" t="s">
        <v>96</v>
      </c>
      <c r="N48" s="16">
        <f>2464*2</f>
        <v>4928</v>
      </c>
      <c r="O48" s="14" t="s">
        <v>488</v>
      </c>
      <c r="P48" s="16">
        <f t="shared" si="7"/>
        <v>4928</v>
      </c>
      <c r="Q48" s="14" t="s">
        <v>488</v>
      </c>
      <c r="V48" s="15">
        <v>41</v>
      </c>
      <c r="W48" s="15">
        <v>41</v>
      </c>
      <c r="AE48" s="15" t="s">
        <v>495</v>
      </c>
      <c r="AF48" s="4">
        <v>45291</v>
      </c>
      <c r="AG48" s="4">
        <v>45291</v>
      </c>
    </row>
    <row r="49" spans="1:33" x14ac:dyDescent="0.25">
      <c r="A49" s="3">
        <v>2023</v>
      </c>
      <c r="B49" s="4">
        <v>45200</v>
      </c>
      <c r="C49" s="4">
        <v>45291</v>
      </c>
      <c r="D49" s="5" t="s">
        <v>85</v>
      </c>
      <c r="E49" s="6" t="s">
        <v>230</v>
      </c>
      <c r="F49" s="9" t="s">
        <v>269</v>
      </c>
      <c r="G49" s="9" t="s">
        <v>269</v>
      </c>
      <c r="H49" s="11" t="s">
        <v>298</v>
      </c>
      <c r="I49" s="10" t="s">
        <v>415</v>
      </c>
      <c r="J49" s="10" t="s">
        <v>416</v>
      </c>
      <c r="K49" s="10" t="s">
        <v>417</v>
      </c>
      <c r="M49" s="15" t="s">
        <v>95</v>
      </c>
      <c r="N49" s="16">
        <f>13270.15*2</f>
        <v>26540.3</v>
      </c>
      <c r="O49" s="14" t="s">
        <v>488</v>
      </c>
      <c r="P49" s="16">
        <f t="shared" si="7"/>
        <v>26540.3</v>
      </c>
      <c r="Q49" s="14" t="s">
        <v>488</v>
      </c>
      <c r="V49" s="15">
        <v>42</v>
      </c>
      <c r="W49" s="15">
        <v>42</v>
      </c>
      <c r="AE49" s="15" t="s">
        <v>495</v>
      </c>
      <c r="AF49" s="4">
        <v>45291</v>
      </c>
      <c r="AG49" s="4">
        <v>45291</v>
      </c>
    </row>
    <row r="50" spans="1:33" x14ac:dyDescent="0.25">
      <c r="A50" s="3">
        <v>2023</v>
      </c>
      <c r="B50" s="4">
        <v>45200</v>
      </c>
      <c r="C50" s="4">
        <v>45291</v>
      </c>
      <c r="D50" s="5" t="s">
        <v>85</v>
      </c>
      <c r="E50" s="6" t="s">
        <v>231</v>
      </c>
      <c r="F50" s="9" t="s">
        <v>269</v>
      </c>
      <c r="G50" s="9" t="s">
        <v>269</v>
      </c>
      <c r="H50" s="11" t="s">
        <v>298</v>
      </c>
      <c r="I50" s="10" t="s">
        <v>418</v>
      </c>
      <c r="J50" s="10" t="s">
        <v>419</v>
      </c>
      <c r="K50" s="10" t="s">
        <v>420</v>
      </c>
      <c r="M50" s="15" t="s">
        <v>95</v>
      </c>
      <c r="N50" s="16">
        <f>7392*2</f>
        <v>14784</v>
      </c>
      <c r="O50" s="14" t="s">
        <v>488</v>
      </c>
      <c r="P50" s="16">
        <f t="shared" si="7"/>
        <v>14784</v>
      </c>
      <c r="Q50" s="14" t="s">
        <v>488</v>
      </c>
      <c r="V50" s="15">
        <v>43</v>
      </c>
      <c r="W50" s="15">
        <v>43</v>
      </c>
      <c r="AE50" s="15" t="s">
        <v>495</v>
      </c>
      <c r="AF50" s="4">
        <v>45291</v>
      </c>
      <c r="AG50" s="4">
        <v>45291</v>
      </c>
    </row>
    <row r="51" spans="1:33" x14ac:dyDescent="0.25">
      <c r="A51" s="3">
        <v>2023</v>
      </c>
      <c r="B51" s="4">
        <v>45200</v>
      </c>
      <c r="C51" s="4">
        <v>45291</v>
      </c>
      <c r="D51" s="5" t="s">
        <v>85</v>
      </c>
      <c r="E51" s="6" t="s">
        <v>501</v>
      </c>
      <c r="F51" s="9" t="s">
        <v>269</v>
      </c>
      <c r="G51" s="9" t="s">
        <v>269</v>
      </c>
      <c r="H51" s="11" t="s">
        <v>298</v>
      </c>
      <c r="I51" s="10" t="s">
        <v>421</v>
      </c>
      <c r="J51" s="10" t="s">
        <v>422</v>
      </c>
      <c r="K51" s="10" t="s">
        <v>316</v>
      </c>
      <c r="M51" s="15" t="s">
        <v>96</v>
      </c>
      <c r="N51" s="16">
        <f>13270.15*2</f>
        <v>26540.3</v>
      </c>
      <c r="O51" s="14" t="s">
        <v>488</v>
      </c>
      <c r="P51" s="16">
        <f t="shared" si="7"/>
        <v>26540.3</v>
      </c>
      <c r="Q51" s="14" t="s">
        <v>488</v>
      </c>
      <c r="V51" s="15">
        <v>44</v>
      </c>
      <c r="W51" s="15">
        <v>44</v>
      </c>
      <c r="AE51" s="15" t="s">
        <v>495</v>
      </c>
      <c r="AF51" s="4">
        <v>45291</v>
      </c>
      <c r="AG51" s="4">
        <v>45291</v>
      </c>
    </row>
    <row r="52" spans="1:33" x14ac:dyDescent="0.25">
      <c r="A52" s="3">
        <v>2023</v>
      </c>
      <c r="B52" s="4">
        <v>45200</v>
      </c>
      <c r="C52" s="4">
        <v>45291</v>
      </c>
      <c r="D52" s="5" t="s">
        <v>85</v>
      </c>
      <c r="E52" s="6" t="s">
        <v>232</v>
      </c>
      <c r="F52" s="9" t="s">
        <v>269</v>
      </c>
      <c r="G52" s="9" t="s">
        <v>269</v>
      </c>
      <c r="H52" s="11" t="s">
        <v>298</v>
      </c>
      <c r="I52" s="10" t="s">
        <v>423</v>
      </c>
      <c r="J52" s="10" t="s">
        <v>424</v>
      </c>
      <c r="K52" s="10" t="s">
        <v>425</v>
      </c>
      <c r="M52" s="15" t="s">
        <v>95</v>
      </c>
      <c r="N52" s="16">
        <f t="shared" ref="N52" si="8">13270.15*2</f>
        <v>26540.3</v>
      </c>
      <c r="O52" s="14" t="s">
        <v>488</v>
      </c>
      <c r="P52" s="16">
        <f t="shared" si="7"/>
        <v>26540.3</v>
      </c>
      <c r="Q52" s="14" t="s">
        <v>488</v>
      </c>
      <c r="V52" s="15">
        <v>45</v>
      </c>
      <c r="W52" s="15">
        <v>45</v>
      </c>
      <c r="AE52" s="15" t="s">
        <v>495</v>
      </c>
      <c r="AF52" s="4">
        <v>45291</v>
      </c>
      <c r="AG52" s="4">
        <v>45291</v>
      </c>
    </row>
    <row r="53" spans="1:33" x14ac:dyDescent="0.25">
      <c r="A53" s="3">
        <v>2023</v>
      </c>
      <c r="B53" s="4">
        <v>45200</v>
      </c>
      <c r="C53" s="4">
        <v>45291</v>
      </c>
      <c r="D53" s="5" t="s">
        <v>85</v>
      </c>
      <c r="E53" s="6" t="s">
        <v>233</v>
      </c>
      <c r="F53" s="9" t="s">
        <v>269</v>
      </c>
      <c r="G53" s="9" t="s">
        <v>269</v>
      </c>
      <c r="H53" s="11" t="s">
        <v>298</v>
      </c>
      <c r="I53" s="10" t="s">
        <v>426</v>
      </c>
      <c r="J53" s="10" t="s">
        <v>427</v>
      </c>
      <c r="K53" s="10" t="s">
        <v>428</v>
      </c>
      <c r="M53" s="15" t="s">
        <v>95</v>
      </c>
      <c r="N53" s="16">
        <f>12320*2</f>
        <v>24640</v>
      </c>
      <c r="O53" s="14" t="s">
        <v>488</v>
      </c>
      <c r="P53" s="16">
        <f t="shared" si="7"/>
        <v>24640</v>
      </c>
      <c r="Q53" s="14" t="s">
        <v>488</v>
      </c>
      <c r="V53" s="15">
        <v>46</v>
      </c>
      <c r="W53" s="15">
        <v>46</v>
      </c>
      <c r="AE53" s="15" t="s">
        <v>495</v>
      </c>
      <c r="AF53" s="4">
        <v>45291</v>
      </c>
      <c r="AG53" s="4">
        <v>45291</v>
      </c>
    </row>
    <row r="54" spans="1:33" x14ac:dyDescent="0.25">
      <c r="A54" s="3">
        <v>2023</v>
      </c>
      <c r="B54" s="4">
        <v>45200</v>
      </c>
      <c r="C54" s="4">
        <v>45291</v>
      </c>
      <c r="D54" s="5" t="s">
        <v>85</v>
      </c>
      <c r="E54" s="6" t="s">
        <v>234</v>
      </c>
      <c r="F54" s="9" t="s">
        <v>269</v>
      </c>
      <c r="G54" s="9" t="s">
        <v>269</v>
      </c>
      <c r="H54" s="11" t="s">
        <v>298</v>
      </c>
      <c r="I54" s="10" t="s">
        <v>429</v>
      </c>
      <c r="J54" s="10" t="s">
        <v>430</v>
      </c>
      <c r="K54" s="10" t="s">
        <v>431</v>
      </c>
      <c r="M54" s="15" t="s">
        <v>96</v>
      </c>
      <c r="N54" s="16">
        <f>7392*2</f>
        <v>14784</v>
      </c>
      <c r="O54" s="14" t="s">
        <v>488</v>
      </c>
      <c r="P54" s="16">
        <f t="shared" si="7"/>
        <v>14784</v>
      </c>
      <c r="Q54" s="14" t="s">
        <v>488</v>
      </c>
      <c r="V54" s="15">
        <v>47</v>
      </c>
      <c r="W54" s="15">
        <v>47</v>
      </c>
      <c r="AE54" s="15" t="s">
        <v>495</v>
      </c>
      <c r="AF54" s="4">
        <v>45291</v>
      </c>
      <c r="AG54" s="4">
        <v>45291</v>
      </c>
    </row>
    <row r="55" spans="1:33" x14ac:dyDescent="0.25">
      <c r="A55" s="3">
        <v>2023</v>
      </c>
      <c r="B55" s="4">
        <v>45200</v>
      </c>
      <c r="C55" s="4">
        <v>45291</v>
      </c>
      <c r="D55" s="5" t="s">
        <v>85</v>
      </c>
      <c r="E55" s="6" t="s">
        <v>235</v>
      </c>
      <c r="F55" s="9" t="s">
        <v>269</v>
      </c>
      <c r="G55" s="9" t="s">
        <v>269</v>
      </c>
      <c r="H55" s="11" t="s">
        <v>298</v>
      </c>
      <c r="I55" s="10" t="s">
        <v>432</v>
      </c>
      <c r="J55" s="10" t="s">
        <v>433</v>
      </c>
      <c r="K55" s="10" t="s">
        <v>410</v>
      </c>
      <c r="M55" s="15" t="s">
        <v>95</v>
      </c>
      <c r="N55" s="16">
        <f>4928*2</f>
        <v>9856</v>
      </c>
      <c r="O55" s="14" t="s">
        <v>488</v>
      </c>
      <c r="P55" s="16">
        <f t="shared" si="7"/>
        <v>9856</v>
      </c>
      <c r="Q55" s="14" t="s">
        <v>488</v>
      </c>
      <c r="V55" s="15">
        <v>48</v>
      </c>
      <c r="W55" s="15">
        <v>48</v>
      </c>
      <c r="AE55" s="15" t="s">
        <v>495</v>
      </c>
      <c r="AF55" s="4">
        <v>45291</v>
      </c>
      <c r="AG55" s="4">
        <v>45291</v>
      </c>
    </row>
    <row r="56" spans="1:33" x14ac:dyDescent="0.25">
      <c r="A56" s="3">
        <v>2023</v>
      </c>
      <c r="B56" s="4">
        <v>45200</v>
      </c>
      <c r="C56" s="4">
        <v>45291</v>
      </c>
      <c r="D56" s="5" t="s">
        <v>85</v>
      </c>
      <c r="E56" s="6" t="s">
        <v>236</v>
      </c>
      <c r="F56" s="9" t="s">
        <v>269</v>
      </c>
      <c r="G56" s="9" t="s">
        <v>269</v>
      </c>
      <c r="H56" s="11" t="s">
        <v>298</v>
      </c>
      <c r="I56" s="10" t="s">
        <v>434</v>
      </c>
      <c r="J56" s="10" t="s">
        <v>410</v>
      </c>
      <c r="K56" s="10" t="s">
        <v>435</v>
      </c>
      <c r="M56" s="15" t="s">
        <v>95</v>
      </c>
      <c r="N56" s="16">
        <f>7392*2</f>
        <v>14784</v>
      </c>
      <c r="O56" s="14" t="s">
        <v>488</v>
      </c>
      <c r="P56" s="16">
        <f t="shared" si="7"/>
        <v>14784</v>
      </c>
      <c r="Q56" s="14" t="s">
        <v>488</v>
      </c>
      <c r="V56" s="15">
        <v>49</v>
      </c>
      <c r="W56" s="15">
        <v>49</v>
      </c>
      <c r="AE56" s="15" t="s">
        <v>495</v>
      </c>
      <c r="AF56" s="4">
        <v>45291</v>
      </c>
      <c r="AG56" s="4">
        <v>45291</v>
      </c>
    </row>
    <row r="57" spans="1:33" x14ac:dyDescent="0.25">
      <c r="A57" s="3">
        <v>2023</v>
      </c>
      <c r="B57" s="4">
        <v>45200</v>
      </c>
      <c r="C57" s="4">
        <v>45291</v>
      </c>
      <c r="D57" s="5" t="s">
        <v>85</v>
      </c>
      <c r="E57" s="6" t="s">
        <v>237</v>
      </c>
      <c r="F57" s="9" t="s">
        <v>269</v>
      </c>
      <c r="G57" s="9" t="s">
        <v>269</v>
      </c>
      <c r="H57" s="11" t="s">
        <v>298</v>
      </c>
      <c r="I57" s="10" t="s">
        <v>436</v>
      </c>
      <c r="J57" s="10" t="s">
        <v>437</v>
      </c>
      <c r="K57" s="10" t="s">
        <v>438</v>
      </c>
      <c r="M57" s="15" t="s">
        <v>95</v>
      </c>
      <c r="N57" s="16">
        <f>7083.93*2</f>
        <v>14167.86</v>
      </c>
      <c r="O57" s="14" t="s">
        <v>488</v>
      </c>
      <c r="P57" s="16">
        <f t="shared" si="7"/>
        <v>14167.86</v>
      </c>
      <c r="Q57" s="14" t="s">
        <v>488</v>
      </c>
      <c r="V57" s="15">
        <v>50</v>
      </c>
      <c r="W57" s="15">
        <v>50</v>
      </c>
      <c r="AE57" s="15" t="s">
        <v>495</v>
      </c>
      <c r="AF57" s="4">
        <v>45291</v>
      </c>
      <c r="AG57" s="4">
        <v>45291</v>
      </c>
    </row>
    <row r="58" spans="1:33" x14ac:dyDescent="0.25">
      <c r="A58" s="3">
        <v>2023</v>
      </c>
      <c r="B58" s="4">
        <v>45200</v>
      </c>
      <c r="C58" s="4">
        <v>45291</v>
      </c>
      <c r="D58" s="5" t="s">
        <v>85</v>
      </c>
      <c r="E58" s="6" t="s">
        <v>238</v>
      </c>
      <c r="F58" s="9"/>
      <c r="G58" s="9" t="s">
        <v>269</v>
      </c>
      <c r="H58" s="11" t="s">
        <v>298</v>
      </c>
      <c r="I58" s="10" t="s">
        <v>496</v>
      </c>
      <c r="J58" s="10" t="s">
        <v>497</v>
      </c>
      <c r="K58" s="10" t="s">
        <v>498</v>
      </c>
      <c r="M58" s="15" t="s">
        <v>95</v>
      </c>
      <c r="N58" s="16">
        <f>5235.93*2</f>
        <v>10471.86</v>
      </c>
      <c r="O58" s="14" t="s">
        <v>488</v>
      </c>
      <c r="P58" s="16">
        <f t="shared" si="7"/>
        <v>10471.86</v>
      </c>
      <c r="Q58" s="14" t="s">
        <v>488</v>
      </c>
      <c r="V58" s="15">
        <v>51</v>
      </c>
      <c r="W58" s="15">
        <v>51</v>
      </c>
      <c r="AE58" s="15" t="s">
        <v>495</v>
      </c>
      <c r="AF58" s="4">
        <v>45291</v>
      </c>
      <c r="AG58" s="4">
        <v>45291</v>
      </c>
    </row>
    <row r="59" spans="1:33" x14ac:dyDescent="0.25">
      <c r="A59" s="3">
        <v>2023</v>
      </c>
      <c r="B59" s="4">
        <v>45200</v>
      </c>
      <c r="C59" s="4">
        <v>45291</v>
      </c>
      <c r="D59" s="5" t="s">
        <v>85</v>
      </c>
      <c r="E59" s="6" t="s">
        <v>239</v>
      </c>
      <c r="F59" s="9" t="s">
        <v>269</v>
      </c>
      <c r="G59" s="9" t="s">
        <v>269</v>
      </c>
      <c r="H59" s="11" t="s">
        <v>298</v>
      </c>
      <c r="I59" s="10" t="s">
        <v>439</v>
      </c>
      <c r="J59" s="10" t="s">
        <v>440</v>
      </c>
      <c r="K59" s="10" t="s">
        <v>441</v>
      </c>
      <c r="M59" s="15" t="s">
        <v>95</v>
      </c>
      <c r="N59" s="16">
        <f>4312*2</f>
        <v>8624</v>
      </c>
      <c r="O59" s="14" t="s">
        <v>488</v>
      </c>
      <c r="P59" s="16">
        <f t="shared" si="7"/>
        <v>8624</v>
      </c>
      <c r="Q59" s="14" t="s">
        <v>488</v>
      </c>
      <c r="V59" s="15">
        <v>52</v>
      </c>
      <c r="W59" s="15">
        <v>52</v>
      </c>
      <c r="AE59" s="15" t="s">
        <v>495</v>
      </c>
      <c r="AF59" s="4">
        <v>45291</v>
      </c>
      <c r="AG59" s="4">
        <v>45291</v>
      </c>
    </row>
    <row r="60" spans="1:33" x14ac:dyDescent="0.25">
      <c r="A60" s="3">
        <v>2023</v>
      </c>
      <c r="B60" s="4">
        <v>45200</v>
      </c>
      <c r="C60" s="4">
        <v>45291</v>
      </c>
      <c r="D60" s="5" t="s">
        <v>85</v>
      </c>
      <c r="E60" s="6" t="s">
        <v>502</v>
      </c>
      <c r="F60" s="9" t="s">
        <v>269</v>
      </c>
      <c r="G60" s="9" t="s">
        <v>269</v>
      </c>
      <c r="H60" s="11" t="s">
        <v>298</v>
      </c>
      <c r="I60" s="10" t="s">
        <v>442</v>
      </c>
      <c r="J60" s="10" t="s">
        <v>443</v>
      </c>
      <c r="K60" s="10" t="s">
        <v>444</v>
      </c>
      <c r="M60" s="15" t="s">
        <v>96</v>
      </c>
      <c r="N60" s="16">
        <f>3696*2</f>
        <v>7392</v>
      </c>
      <c r="O60" s="14" t="s">
        <v>488</v>
      </c>
      <c r="P60" s="16">
        <f t="shared" si="7"/>
        <v>7392</v>
      </c>
      <c r="Q60" s="14" t="s">
        <v>488</v>
      </c>
      <c r="V60" s="15">
        <v>53</v>
      </c>
      <c r="W60" s="15">
        <v>53</v>
      </c>
      <c r="AE60" s="15" t="s">
        <v>495</v>
      </c>
      <c r="AF60" s="4">
        <v>45291</v>
      </c>
      <c r="AG60" s="4">
        <v>45291</v>
      </c>
    </row>
    <row r="61" spans="1:33" x14ac:dyDescent="0.25">
      <c r="A61" s="3">
        <v>2023</v>
      </c>
      <c r="B61" s="4">
        <v>45200</v>
      </c>
      <c r="C61" s="4">
        <v>45291</v>
      </c>
      <c r="D61" s="5" t="s">
        <v>85</v>
      </c>
      <c r="E61" s="6" t="s">
        <v>240</v>
      </c>
      <c r="F61" s="9" t="s">
        <v>269</v>
      </c>
      <c r="G61" s="9" t="s">
        <v>269</v>
      </c>
      <c r="H61" s="11" t="s">
        <v>298</v>
      </c>
      <c r="I61" s="10" t="s">
        <v>445</v>
      </c>
      <c r="J61" s="10" t="s">
        <v>446</v>
      </c>
      <c r="K61" s="10" t="s">
        <v>447</v>
      </c>
      <c r="M61" s="15" t="s">
        <v>95</v>
      </c>
      <c r="N61" s="16">
        <f>6776*2</f>
        <v>13552</v>
      </c>
      <c r="O61" s="14" t="s">
        <v>488</v>
      </c>
      <c r="P61" s="16">
        <f t="shared" si="7"/>
        <v>13552</v>
      </c>
      <c r="Q61" s="14" t="s">
        <v>488</v>
      </c>
      <c r="V61" s="15">
        <v>54</v>
      </c>
      <c r="W61" s="15">
        <v>54</v>
      </c>
      <c r="AE61" s="15" t="s">
        <v>495</v>
      </c>
      <c r="AF61" s="4">
        <v>45291</v>
      </c>
      <c r="AG61" s="4">
        <v>45291</v>
      </c>
    </row>
    <row r="62" spans="1:33" x14ac:dyDescent="0.25">
      <c r="A62" s="3">
        <v>2023</v>
      </c>
      <c r="B62" s="4">
        <v>45200</v>
      </c>
      <c r="C62" s="4">
        <v>45291</v>
      </c>
      <c r="D62" s="5" t="s">
        <v>85</v>
      </c>
      <c r="E62" s="6" t="s">
        <v>241</v>
      </c>
      <c r="F62" s="9" t="s">
        <v>269</v>
      </c>
      <c r="G62" s="9" t="s">
        <v>269</v>
      </c>
      <c r="H62" s="11" t="s">
        <v>298</v>
      </c>
      <c r="I62" s="10" t="s">
        <v>448</v>
      </c>
      <c r="J62" s="10" t="s">
        <v>449</v>
      </c>
      <c r="K62" s="10" t="s">
        <v>450</v>
      </c>
      <c r="M62" s="15" t="s">
        <v>95</v>
      </c>
      <c r="N62" s="16">
        <f>7392*2</f>
        <v>14784</v>
      </c>
      <c r="O62" s="14" t="s">
        <v>488</v>
      </c>
      <c r="P62" s="16">
        <f t="shared" si="7"/>
        <v>14784</v>
      </c>
      <c r="Q62" s="14" t="s">
        <v>488</v>
      </c>
      <c r="V62" s="15">
        <v>55</v>
      </c>
      <c r="W62" s="15">
        <v>55</v>
      </c>
      <c r="AE62" s="15" t="s">
        <v>495</v>
      </c>
      <c r="AF62" s="4">
        <v>45291</v>
      </c>
      <c r="AG62" s="4">
        <v>45291</v>
      </c>
    </row>
    <row r="63" spans="1:33" x14ac:dyDescent="0.25">
      <c r="A63" s="3">
        <v>2023</v>
      </c>
      <c r="B63" s="4">
        <v>45200</v>
      </c>
      <c r="C63" s="4">
        <v>45291</v>
      </c>
      <c r="D63" s="5" t="s">
        <v>85</v>
      </c>
      <c r="E63" s="6" t="s">
        <v>242</v>
      </c>
      <c r="F63" s="9" t="s">
        <v>269</v>
      </c>
      <c r="G63" s="9" t="s">
        <v>269</v>
      </c>
      <c r="H63" s="11" t="s">
        <v>298</v>
      </c>
      <c r="I63" s="10" t="s">
        <v>451</v>
      </c>
      <c r="J63" s="10" t="s">
        <v>452</v>
      </c>
      <c r="K63" s="10" t="s">
        <v>453</v>
      </c>
      <c r="M63" s="15" t="s">
        <v>95</v>
      </c>
      <c r="N63" s="16">
        <f>7392*2</f>
        <v>14784</v>
      </c>
      <c r="O63" s="14" t="s">
        <v>488</v>
      </c>
      <c r="P63" s="16">
        <f t="shared" si="7"/>
        <v>14784</v>
      </c>
      <c r="Q63" s="14" t="s">
        <v>488</v>
      </c>
      <c r="V63" s="15">
        <v>56</v>
      </c>
      <c r="W63" s="15">
        <v>56</v>
      </c>
      <c r="AE63" s="15" t="s">
        <v>495</v>
      </c>
      <c r="AF63" s="4">
        <v>45291</v>
      </c>
      <c r="AG63" s="4">
        <v>45291</v>
      </c>
    </row>
    <row r="64" spans="1:33" x14ac:dyDescent="0.25">
      <c r="A64" s="3">
        <v>2023</v>
      </c>
      <c r="B64" s="4">
        <v>45200</v>
      </c>
      <c r="C64" s="4">
        <v>45291</v>
      </c>
      <c r="D64" s="5" t="s">
        <v>85</v>
      </c>
      <c r="E64" s="6" t="s">
        <v>243</v>
      </c>
      <c r="F64" s="9" t="s">
        <v>269</v>
      </c>
      <c r="G64" s="9" t="s">
        <v>269</v>
      </c>
      <c r="H64" s="11" t="s">
        <v>298</v>
      </c>
      <c r="I64" s="10" t="s">
        <v>454</v>
      </c>
      <c r="J64" s="10" t="s">
        <v>455</v>
      </c>
      <c r="K64" s="10" t="s">
        <v>359</v>
      </c>
      <c r="M64" s="15" t="s">
        <v>95</v>
      </c>
      <c r="N64" s="16">
        <f>7699.93*2</f>
        <v>15399.86</v>
      </c>
      <c r="O64" s="14" t="s">
        <v>488</v>
      </c>
      <c r="P64" s="16">
        <f t="shared" si="7"/>
        <v>15399.86</v>
      </c>
      <c r="Q64" s="14" t="s">
        <v>488</v>
      </c>
      <c r="V64" s="15">
        <v>57</v>
      </c>
      <c r="W64" s="15">
        <v>57</v>
      </c>
      <c r="AE64" s="15" t="s">
        <v>495</v>
      </c>
      <c r="AF64" s="4">
        <v>45291</v>
      </c>
      <c r="AG64" s="4">
        <v>45291</v>
      </c>
    </row>
    <row r="65" spans="1:33" x14ac:dyDescent="0.25">
      <c r="A65" s="3">
        <v>2023</v>
      </c>
      <c r="B65" s="4">
        <v>45200</v>
      </c>
      <c r="C65" s="4">
        <v>45291</v>
      </c>
      <c r="D65" s="5" t="s">
        <v>85</v>
      </c>
      <c r="E65" s="6" t="s">
        <v>503</v>
      </c>
      <c r="F65" s="9" t="s">
        <v>269</v>
      </c>
      <c r="G65" s="9" t="s">
        <v>269</v>
      </c>
      <c r="H65" s="11" t="s">
        <v>298</v>
      </c>
      <c r="I65" s="10" t="s">
        <v>456</v>
      </c>
      <c r="J65" s="10" t="s">
        <v>427</v>
      </c>
      <c r="K65" s="10" t="s">
        <v>457</v>
      </c>
      <c r="M65" s="15" t="s">
        <v>96</v>
      </c>
      <c r="N65" s="16">
        <f>7392*2</f>
        <v>14784</v>
      </c>
      <c r="O65" s="14" t="s">
        <v>488</v>
      </c>
      <c r="P65" s="16">
        <f t="shared" si="7"/>
        <v>14784</v>
      </c>
      <c r="Q65" s="14" t="s">
        <v>488</v>
      </c>
      <c r="V65" s="15">
        <v>58</v>
      </c>
      <c r="W65" s="15">
        <v>58</v>
      </c>
      <c r="AE65" s="15" t="s">
        <v>495</v>
      </c>
      <c r="AF65" s="4">
        <v>45291</v>
      </c>
      <c r="AG65" s="4">
        <v>45291</v>
      </c>
    </row>
    <row r="66" spans="1:33" x14ac:dyDescent="0.25">
      <c r="A66" s="3">
        <v>2023</v>
      </c>
      <c r="B66" s="4">
        <v>45200</v>
      </c>
      <c r="C66" s="4">
        <v>45291</v>
      </c>
      <c r="D66" s="5" t="s">
        <v>85</v>
      </c>
      <c r="E66" s="6" t="s">
        <v>244</v>
      </c>
      <c r="F66" s="9" t="s">
        <v>269</v>
      </c>
      <c r="G66" s="9" t="s">
        <v>269</v>
      </c>
      <c r="H66" s="9" t="s">
        <v>298</v>
      </c>
      <c r="I66" s="10" t="s">
        <v>458</v>
      </c>
      <c r="J66" s="10" t="s">
        <v>459</v>
      </c>
      <c r="K66" s="10" t="s">
        <v>460</v>
      </c>
      <c r="M66" s="15" t="s">
        <v>95</v>
      </c>
      <c r="N66" s="16">
        <f>8315.93*2</f>
        <v>16631.86</v>
      </c>
      <c r="O66" s="14" t="s">
        <v>488</v>
      </c>
      <c r="P66" s="16">
        <f t="shared" si="7"/>
        <v>16631.86</v>
      </c>
      <c r="Q66" s="14" t="s">
        <v>488</v>
      </c>
      <c r="V66" s="15">
        <v>59</v>
      </c>
      <c r="W66" s="15">
        <v>59</v>
      </c>
      <c r="AE66" s="15" t="s">
        <v>495</v>
      </c>
      <c r="AF66" s="4">
        <v>45291</v>
      </c>
      <c r="AG66" s="4">
        <v>45291</v>
      </c>
    </row>
    <row r="67" spans="1:33" x14ac:dyDescent="0.25">
      <c r="A67" s="3">
        <v>2023</v>
      </c>
      <c r="B67" s="4">
        <v>45200</v>
      </c>
      <c r="C67" s="4">
        <v>45291</v>
      </c>
      <c r="D67" s="5" t="s">
        <v>85</v>
      </c>
      <c r="E67" s="6" t="s">
        <v>245</v>
      </c>
      <c r="F67" s="9" t="s">
        <v>269</v>
      </c>
      <c r="G67" s="9" t="s">
        <v>269</v>
      </c>
      <c r="H67" s="9" t="s">
        <v>298</v>
      </c>
      <c r="I67" s="10" t="s">
        <v>461</v>
      </c>
      <c r="J67" s="10" t="s">
        <v>462</v>
      </c>
      <c r="K67" s="10" t="s">
        <v>463</v>
      </c>
      <c r="M67" s="15" t="s">
        <v>95</v>
      </c>
      <c r="N67" s="16">
        <f>3696*2</f>
        <v>7392</v>
      </c>
      <c r="O67" s="14" t="s">
        <v>488</v>
      </c>
      <c r="P67" s="16">
        <f t="shared" si="7"/>
        <v>7392</v>
      </c>
      <c r="Q67" s="14" t="s">
        <v>488</v>
      </c>
      <c r="V67" s="15">
        <v>60</v>
      </c>
      <c r="W67" s="15">
        <v>60</v>
      </c>
      <c r="AE67" s="15" t="s">
        <v>495</v>
      </c>
      <c r="AF67" s="4">
        <v>45291</v>
      </c>
      <c r="AG67" s="4">
        <v>45291</v>
      </c>
    </row>
    <row r="68" spans="1:33" x14ac:dyDescent="0.25">
      <c r="A68" s="3">
        <v>2023</v>
      </c>
      <c r="B68" s="4">
        <v>45200</v>
      </c>
      <c r="C68" s="4">
        <v>45291</v>
      </c>
      <c r="D68" s="5" t="s">
        <v>85</v>
      </c>
      <c r="E68" s="6" t="s">
        <v>246</v>
      </c>
      <c r="F68" s="9" t="s">
        <v>269</v>
      </c>
      <c r="G68" s="9" t="s">
        <v>269</v>
      </c>
      <c r="H68" s="9" t="s">
        <v>298</v>
      </c>
      <c r="I68" s="10" t="s">
        <v>464</v>
      </c>
      <c r="J68" s="10" t="s">
        <v>433</v>
      </c>
      <c r="K68" s="10" t="s">
        <v>465</v>
      </c>
      <c r="M68" s="15" t="s">
        <v>95</v>
      </c>
      <c r="N68" s="16">
        <f>7083.93*2</f>
        <v>14167.86</v>
      </c>
      <c r="O68" s="14" t="s">
        <v>488</v>
      </c>
      <c r="P68" s="16">
        <f t="shared" si="7"/>
        <v>14167.86</v>
      </c>
      <c r="Q68" s="14" t="s">
        <v>488</v>
      </c>
      <c r="V68" s="15">
        <v>61</v>
      </c>
      <c r="W68" s="15">
        <v>61</v>
      </c>
      <c r="AE68" s="15" t="s">
        <v>495</v>
      </c>
      <c r="AF68" s="4">
        <v>45291</v>
      </c>
      <c r="AG68" s="4">
        <v>45291</v>
      </c>
    </row>
    <row r="69" spans="1:33" x14ac:dyDescent="0.25">
      <c r="A69" s="3">
        <v>2023</v>
      </c>
      <c r="B69" s="4">
        <v>45200</v>
      </c>
      <c r="C69" s="4">
        <v>45291</v>
      </c>
      <c r="D69" s="5" t="s">
        <v>85</v>
      </c>
      <c r="E69" s="6" t="s">
        <v>247</v>
      </c>
      <c r="F69" s="9" t="s">
        <v>269</v>
      </c>
      <c r="G69" s="9" t="s">
        <v>269</v>
      </c>
      <c r="H69" s="9" t="s">
        <v>298</v>
      </c>
      <c r="I69" s="10" t="s">
        <v>466</v>
      </c>
      <c r="J69" s="10" t="s">
        <v>467</v>
      </c>
      <c r="K69" s="10" t="s">
        <v>468</v>
      </c>
      <c r="M69" s="15" t="s">
        <v>95</v>
      </c>
      <c r="N69" s="16">
        <f>6776*2</f>
        <v>13552</v>
      </c>
      <c r="O69" s="14" t="s">
        <v>488</v>
      </c>
      <c r="P69" s="16">
        <f t="shared" si="7"/>
        <v>13552</v>
      </c>
      <c r="Q69" s="14" t="s">
        <v>488</v>
      </c>
      <c r="V69" s="15">
        <v>62</v>
      </c>
      <c r="W69" s="15">
        <v>62</v>
      </c>
      <c r="AE69" s="15" t="s">
        <v>495</v>
      </c>
      <c r="AF69" s="4">
        <v>45291</v>
      </c>
      <c r="AG69" s="4">
        <v>45291</v>
      </c>
    </row>
    <row r="70" spans="1:33" x14ac:dyDescent="0.25">
      <c r="A70" s="3">
        <v>2023</v>
      </c>
      <c r="B70" s="4">
        <v>45200</v>
      </c>
      <c r="C70" s="4">
        <v>45291</v>
      </c>
      <c r="D70" s="5" t="s">
        <v>85</v>
      </c>
      <c r="E70" s="6" t="s">
        <v>504</v>
      </c>
      <c r="F70" s="9" t="s">
        <v>269</v>
      </c>
      <c r="G70" s="9" t="s">
        <v>269</v>
      </c>
      <c r="H70" s="9" t="s">
        <v>298</v>
      </c>
      <c r="I70" s="10" t="s">
        <v>469</v>
      </c>
      <c r="J70" s="10" t="s">
        <v>470</v>
      </c>
      <c r="K70" s="10" t="s">
        <v>471</v>
      </c>
      <c r="M70" s="15" t="s">
        <v>96</v>
      </c>
      <c r="N70" s="16">
        <f>7392*2</f>
        <v>14784</v>
      </c>
      <c r="O70" s="14" t="s">
        <v>488</v>
      </c>
      <c r="P70" s="16">
        <f t="shared" ref="P70:P79" si="9">N70</f>
        <v>14784</v>
      </c>
      <c r="Q70" s="14" t="s">
        <v>488</v>
      </c>
      <c r="V70" s="15">
        <v>63</v>
      </c>
      <c r="W70" s="15">
        <v>63</v>
      </c>
      <c r="AE70" s="15" t="s">
        <v>495</v>
      </c>
      <c r="AF70" s="4">
        <v>45291</v>
      </c>
      <c r="AG70" s="4">
        <v>45291</v>
      </c>
    </row>
    <row r="71" spans="1:33" x14ac:dyDescent="0.25">
      <c r="A71" s="3">
        <v>2023</v>
      </c>
      <c r="B71" s="4">
        <v>45200</v>
      </c>
      <c r="C71" s="4">
        <v>45291</v>
      </c>
      <c r="D71" s="5" t="s">
        <v>85</v>
      </c>
      <c r="E71" s="6" t="s">
        <v>248</v>
      </c>
      <c r="F71" s="9" t="s">
        <v>269</v>
      </c>
      <c r="G71" s="9" t="s">
        <v>269</v>
      </c>
      <c r="H71" s="9" t="s">
        <v>298</v>
      </c>
      <c r="I71" s="10" t="s">
        <v>472</v>
      </c>
      <c r="J71" s="10" t="s">
        <v>473</v>
      </c>
      <c r="K71" s="10" t="s">
        <v>359</v>
      </c>
      <c r="M71" s="15" t="s">
        <v>96</v>
      </c>
      <c r="N71" s="16">
        <f>7699.93*2</f>
        <v>15399.86</v>
      </c>
      <c r="O71" s="14" t="s">
        <v>488</v>
      </c>
      <c r="P71" s="16">
        <f t="shared" si="9"/>
        <v>15399.86</v>
      </c>
      <c r="Q71" s="14" t="s">
        <v>488</v>
      </c>
      <c r="V71" s="15">
        <v>64</v>
      </c>
      <c r="W71" s="15">
        <v>64</v>
      </c>
      <c r="AE71" s="15" t="s">
        <v>495</v>
      </c>
      <c r="AF71" s="4">
        <v>45291</v>
      </c>
      <c r="AG71" s="4">
        <v>45291</v>
      </c>
    </row>
    <row r="72" spans="1:33" x14ac:dyDescent="0.25">
      <c r="A72" s="3">
        <v>2023</v>
      </c>
      <c r="B72" s="4">
        <v>45200</v>
      </c>
      <c r="C72" s="4">
        <v>45291</v>
      </c>
      <c r="D72" s="5" t="s">
        <v>85</v>
      </c>
      <c r="E72" s="6" t="s">
        <v>249</v>
      </c>
      <c r="F72" s="9" t="s">
        <v>269</v>
      </c>
      <c r="G72" s="9" t="s">
        <v>269</v>
      </c>
      <c r="H72" s="9" t="s">
        <v>298</v>
      </c>
      <c r="I72" s="10" t="s">
        <v>474</v>
      </c>
      <c r="J72" s="10" t="s">
        <v>475</v>
      </c>
      <c r="K72" s="10" t="s">
        <v>476</v>
      </c>
      <c r="M72" s="15" t="s">
        <v>96</v>
      </c>
      <c r="N72" s="16">
        <f>7392*2</f>
        <v>14784</v>
      </c>
      <c r="O72" s="14" t="s">
        <v>488</v>
      </c>
      <c r="P72" s="16">
        <f t="shared" si="9"/>
        <v>14784</v>
      </c>
      <c r="Q72" s="14" t="s">
        <v>488</v>
      </c>
      <c r="V72" s="15">
        <v>65</v>
      </c>
      <c r="W72" s="15">
        <v>65</v>
      </c>
      <c r="AE72" s="15" t="s">
        <v>495</v>
      </c>
      <c r="AF72" s="4">
        <v>45291</v>
      </c>
      <c r="AG72" s="4">
        <v>45291</v>
      </c>
    </row>
    <row r="73" spans="1:33" x14ac:dyDescent="0.25">
      <c r="A73" s="3">
        <v>2023</v>
      </c>
      <c r="B73" s="4">
        <v>45200</v>
      </c>
      <c r="C73" s="4">
        <v>45291</v>
      </c>
      <c r="D73" s="5" t="s">
        <v>85</v>
      </c>
      <c r="E73" s="6" t="s">
        <v>250</v>
      </c>
      <c r="F73" s="9" t="s">
        <v>269</v>
      </c>
      <c r="G73" s="9" t="s">
        <v>269</v>
      </c>
      <c r="H73" s="9" t="s">
        <v>298</v>
      </c>
      <c r="I73" s="10" t="s">
        <v>477</v>
      </c>
      <c r="J73" s="10" t="s">
        <v>478</v>
      </c>
      <c r="K73" s="10" t="s">
        <v>479</v>
      </c>
      <c r="M73" s="15" t="s">
        <v>95</v>
      </c>
      <c r="N73" s="16">
        <f>7392*2</f>
        <v>14784</v>
      </c>
      <c r="O73" s="14" t="s">
        <v>488</v>
      </c>
      <c r="P73" s="16">
        <f t="shared" si="9"/>
        <v>14784</v>
      </c>
      <c r="Q73" s="14" t="s">
        <v>488</v>
      </c>
      <c r="V73" s="15">
        <v>66</v>
      </c>
      <c r="W73" s="15">
        <v>66</v>
      </c>
      <c r="AE73" s="15" t="s">
        <v>495</v>
      </c>
      <c r="AF73" s="4">
        <v>45291</v>
      </c>
      <c r="AG73" s="4">
        <v>45291</v>
      </c>
    </row>
    <row r="74" spans="1:33" x14ac:dyDescent="0.25">
      <c r="A74" s="3">
        <v>2023</v>
      </c>
      <c r="B74" s="4">
        <v>45200</v>
      </c>
      <c r="C74" s="4">
        <v>45291</v>
      </c>
      <c r="D74" s="5" t="s">
        <v>85</v>
      </c>
      <c r="E74" s="6" t="s">
        <v>251</v>
      </c>
      <c r="F74" s="9" t="s">
        <v>269</v>
      </c>
      <c r="G74" s="9" t="s">
        <v>269</v>
      </c>
      <c r="H74" s="9" t="s">
        <v>298</v>
      </c>
      <c r="I74" s="10" t="s">
        <v>480</v>
      </c>
      <c r="J74" s="10" t="s">
        <v>481</v>
      </c>
      <c r="K74" s="10" t="s">
        <v>302</v>
      </c>
      <c r="M74" s="15" t="s">
        <v>96</v>
      </c>
      <c r="N74" s="16">
        <f>7083.93*2</f>
        <v>14167.86</v>
      </c>
      <c r="O74" s="14" t="s">
        <v>488</v>
      </c>
      <c r="P74" s="16">
        <f t="shared" si="9"/>
        <v>14167.86</v>
      </c>
      <c r="Q74" s="14" t="s">
        <v>488</v>
      </c>
      <c r="V74" s="15">
        <v>67</v>
      </c>
      <c r="W74" s="15">
        <v>67</v>
      </c>
      <c r="AE74" s="15" t="s">
        <v>495</v>
      </c>
      <c r="AF74" s="4">
        <v>45291</v>
      </c>
      <c r="AG74" s="4">
        <v>45291</v>
      </c>
    </row>
    <row r="75" spans="1:33" x14ac:dyDescent="0.25">
      <c r="A75" s="3">
        <v>2023</v>
      </c>
      <c r="B75" s="4">
        <v>45200</v>
      </c>
      <c r="C75" s="4">
        <v>45291</v>
      </c>
      <c r="D75" s="5" t="s">
        <v>85</v>
      </c>
      <c r="E75" s="6" t="s">
        <v>252</v>
      </c>
      <c r="F75" s="9" t="s">
        <v>269</v>
      </c>
      <c r="G75" s="9" t="s">
        <v>269</v>
      </c>
      <c r="H75" s="9" t="s">
        <v>298</v>
      </c>
      <c r="I75" s="10" t="s">
        <v>482</v>
      </c>
      <c r="J75" s="10" t="s">
        <v>483</v>
      </c>
      <c r="K75" s="10" t="s">
        <v>368</v>
      </c>
      <c r="M75" s="15" t="s">
        <v>96</v>
      </c>
      <c r="N75" s="16">
        <f>6160*2</f>
        <v>12320</v>
      </c>
      <c r="O75" s="14" t="s">
        <v>488</v>
      </c>
      <c r="P75" s="16">
        <f t="shared" si="9"/>
        <v>12320</v>
      </c>
      <c r="Q75" s="14" t="s">
        <v>488</v>
      </c>
      <c r="V75" s="15">
        <v>68</v>
      </c>
      <c r="W75" s="15">
        <v>68</v>
      </c>
      <c r="AE75" s="15" t="s">
        <v>495</v>
      </c>
      <c r="AF75" s="4">
        <v>45291</v>
      </c>
      <c r="AG75" s="4">
        <v>45291</v>
      </c>
    </row>
    <row r="76" spans="1:33" x14ac:dyDescent="0.25">
      <c r="A76" s="3">
        <v>2023</v>
      </c>
      <c r="B76" s="4">
        <v>45200</v>
      </c>
      <c r="C76" s="4">
        <v>45291</v>
      </c>
      <c r="D76" s="5" t="s">
        <v>85</v>
      </c>
      <c r="E76" s="6" t="s">
        <v>253</v>
      </c>
      <c r="F76" s="9" t="s">
        <v>269</v>
      </c>
      <c r="G76" s="9" t="s">
        <v>269</v>
      </c>
      <c r="H76" s="9" t="s">
        <v>298</v>
      </c>
      <c r="I76" s="10" t="s">
        <v>484</v>
      </c>
      <c r="J76" s="10" t="s">
        <v>424</v>
      </c>
      <c r="K76" s="10" t="s">
        <v>485</v>
      </c>
      <c r="M76" s="15" t="s">
        <v>96</v>
      </c>
      <c r="N76" s="16">
        <f>7699.93*2</f>
        <v>15399.86</v>
      </c>
      <c r="O76" s="14" t="s">
        <v>488</v>
      </c>
      <c r="P76" s="16">
        <f t="shared" si="9"/>
        <v>15399.86</v>
      </c>
      <c r="Q76" s="14" t="s">
        <v>488</v>
      </c>
      <c r="V76" s="15">
        <v>69</v>
      </c>
      <c r="W76" s="15">
        <v>69</v>
      </c>
      <c r="AE76" s="15" t="s">
        <v>495</v>
      </c>
      <c r="AF76" s="4">
        <v>45291</v>
      </c>
      <c r="AG76" s="4">
        <v>45291</v>
      </c>
    </row>
    <row r="77" spans="1:33" x14ac:dyDescent="0.25">
      <c r="A77" s="3">
        <v>2023</v>
      </c>
      <c r="B77" s="4">
        <v>45200</v>
      </c>
      <c r="C77" s="4">
        <v>45291</v>
      </c>
      <c r="D77" s="5" t="s">
        <v>85</v>
      </c>
      <c r="E77" s="6" t="s">
        <v>254</v>
      </c>
      <c r="F77" s="9" t="s">
        <v>269</v>
      </c>
      <c r="G77" s="9" t="s">
        <v>269</v>
      </c>
      <c r="H77" s="9" t="s">
        <v>298</v>
      </c>
      <c r="I77" s="10" t="s">
        <v>486</v>
      </c>
      <c r="J77" s="10" t="s">
        <v>301</v>
      </c>
      <c r="K77" s="10" t="s">
        <v>487</v>
      </c>
      <c r="M77" s="15" t="s">
        <v>96</v>
      </c>
      <c r="N77" s="16">
        <f>5851.93*2</f>
        <v>11703.86</v>
      </c>
      <c r="O77" s="14" t="s">
        <v>488</v>
      </c>
      <c r="P77" s="16">
        <f t="shared" si="9"/>
        <v>11703.86</v>
      </c>
      <c r="Q77" s="14" t="s">
        <v>488</v>
      </c>
      <c r="V77" s="15">
        <v>70</v>
      </c>
      <c r="W77" s="15">
        <v>70</v>
      </c>
      <c r="AE77" s="15" t="s">
        <v>495</v>
      </c>
      <c r="AF77" s="4">
        <v>45291</v>
      </c>
      <c r="AG77" s="4">
        <v>45291</v>
      </c>
    </row>
    <row r="78" spans="1:33" x14ac:dyDescent="0.25">
      <c r="A78" s="3">
        <v>2023</v>
      </c>
      <c r="B78" s="4">
        <v>45200</v>
      </c>
      <c r="C78" s="4">
        <v>45291</v>
      </c>
      <c r="D78" s="5" t="s">
        <v>85</v>
      </c>
      <c r="E78" s="6" t="s">
        <v>505</v>
      </c>
      <c r="F78" s="9" t="s">
        <v>269</v>
      </c>
      <c r="G78" s="9" t="s">
        <v>269</v>
      </c>
      <c r="H78" s="9" t="s">
        <v>298</v>
      </c>
      <c r="I78" s="10" t="s">
        <v>434</v>
      </c>
      <c r="J78" s="10" t="s">
        <v>499</v>
      </c>
      <c r="K78" s="10" t="s">
        <v>500</v>
      </c>
      <c r="M78" s="15" t="s">
        <v>95</v>
      </c>
      <c r="N78" s="16">
        <f>6160*2</f>
        <v>12320</v>
      </c>
      <c r="O78" s="14" t="s">
        <v>488</v>
      </c>
      <c r="P78" s="16">
        <f t="shared" si="9"/>
        <v>12320</v>
      </c>
      <c r="Q78" s="14" t="s">
        <v>488</v>
      </c>
      <c r="V78" s="15">
        <v>71</v>
      </c>
      <c r="W78" s="15">
        <v>71</v>
      </c>
      <c r="AE78" s="15" t="s">
        <v>495</v>
      </c>
      <c r="AF78" s="4">
        <v>45291</v>
      </c>
      <c r="AG78" s="4">
        <v>45291</v>
      </c>
    </row>
    <row r="79" spans="1:33" x14ac:dyDescent="0.25">
      <c r="A79" s="3">
        <v>2023</v>
      </c>
      <c r="B79" s="4">
        <v>45200</v>
      </c>
      <c r="C79" s="4">
        <v>45291</v>
      </c>
      <c r="D79" s="5" t="s">
        <v>85</v>
      </c>
      <c r="E79" s="6" t="s">
        <v>255</v>
      </c>
      <c r="F79" s="9" t="s">
        <v>269</v>
      </c>
      <c r="G79" s="9" t="s">
        <v>269</v>
      </c>
      <c r="H79" s="9" t="s">
        <v>298</v>
      </c>
      <c r="I79" s="10" t="s">
        <v>494</v>
      </c>
      <c r="J79" s="10" t="s">
        <v>492</v>
      </c>
      <c r="K79" s="10" t="s">
        <v>493</v>
      </c>
      <c r="M79" s="15" t="s">
        <v>95</v>
      </c>
      <c r="N79" s="16">
        <f>6467.93*2</f>
        <v>12935.86</v>
      </c>
      <c r="O79" s="7" t="s">
        <v>488</v>
      </c>
      <c r="P79" s="16">
        <f t="shared" si="9"/>
        <v>12935.86</v>
      </c>
      <c r="Q79" s="7" t="s">
        <v>488</v>
      </c>
      <c r="V79" s="15">
        <v>72</v>
      </c>
      <c r="W79" s="15">
        <v>72</v>
      </c>
      <c r="AE79" s="15" t="s">
        <v>495</v>
      </c>
      <c r="AF79" s="4">
        <v>45291</v>
      </c>
      <c r="AG79" s="4">
        <v>45291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phoneticPr fontId="6" type="noConversion"/>
  <dataValidations count="3">
    <dataValidation type="list" allowBlank="1" showErrorMessage="1" sqref="M8:M79 L8:L173" xr:uid="{00000000-0002-0000-0000-000001000000}">
      <formula1>Hidden_211</formula1>
    </dataValidation>
    <dataValidation type="list" allowBlank="1" showErrorMessage="1" sqref="M80:M173" xr:uid="{00000000-0002-0000-0000-000002000000}">
      <formula1>Hidden_312</formula1>
    </dataValidation>
    <dataValidation type="list" allowBlank="1" showErrorMessage="1" sqref="D8:D173" xr:uid="{00000000-0002-0000-0000-000000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75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  <col min="7" max="7" width="24.5703125" bestFit="1" customWidth="1"/>
    <col min="8" max="8" width="23.7109375" bestFit="1" customWidth="1"/>
    <col min="9" max="9" width="12.5703125" bestFit="1" customWidth="1"/>
  </cols>
  <sheetData>
    <row r="1" spans="1:10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10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</row>
    <row r="3" spans="1:10" x14ac:dyDescent="0.25">
      <c r="A3" s="1" t="s">
        <v>102</v>
      </c>
      <c r="B3" s="1" t="s">
        <v>147</v>
      </c>
      <c r="C3" s="1" t="s">
        <v>148</v>
      </c>
      <c r="D3" s="1" t="s">
        <v>149</v>
      </c>
      <c r="E3" s="1" t="s">
        <v>150</v>
      </c>
      <c r="F3" s="1" t="s">
        <v>151</v>
      </c>
    </row>
    <row r="4" spans="1:10" ht="21" customHeight="1" x14ac:dyDescent="0.25">
      <c r="A4" s="15">
        <v>1</v>
      </c>
      <c r="B4" t="s">
        <v>506</v>
      </c>
      <c r="C4" s="17">
        <v>9935.51</v>
      </c>
      <c r="E4" s="15" t="s">
        <v>488</v>
      </c>
      <c r="F4" s="15" t="s">
        <v>507</v>
      </c>
      <c r="G4" s="10"/>
      <c r="H4" s="10"/>
      <c r="I4" s="10"/>
      <c r="J4" s="10"/>
    </row>
    <row r="5" spans="1:10" ht="16.5" customHeight="1" x14ac:dyDescent="0.25">
      <c r="A5" s="15">
        <v>2</v>
      </c>
      <c r="B5" t="s">
        <v>506</v>
      </c>
      <c r="C5" s="17">
        <v>7452.66</v>
      </c>
      <c r="E5" s="15" t="s">
        <v>488</v>
      </c>
      <c r="F5" s="15" t="s">
        <v>507</v>
      </c>
      <c r="G5" s="10"/>
      <c r="H5" s="10"/>
      <c r="I5" s="10"/>
      <c r="J5" s="10"/>
    </row>
    <row r="6" spans="1:10" x14ac:dyDescent="0.25">
      <c r="A6" s="15">
        <v>3</v>
      </c>
      <c r="B6" t="s">
        <v>506</v>
      </c>
      <c r="C6" s="17">
        <v>7452.66</v>
      </c>
      <c r="E6" s="15" t="s">
        <v>488</v>
      </c>
      <c r="F6" s="15" t="s">
        <v>507</v>
      </c>
      <c r="G6" s="10"/>
      <c r="H6" s="10"/>
      <c r="I6" s="10"/>
      <c r="J6" s="10"/>
    </row>
    <row r="7" spans="1:10" ht="15" customHeight="1" x14ac:dyDescent="0.25">
      <c r="A7" s="15">
        <v>4</v>
      </c>
      <c r="B7" t="s">
        <v>506</v>
      </c>
      <c r="C7" s="17">
        <v>7452.66</v>
      </c>
      <c r="E7" s="15" t="s">
        <v>488</v>
      </c>
      <c r="F7" s="15" t="s">
        <v>507</v>
      </c>
      <c r="G7" s="10"/>
      <c r="H7" s="10"/>
      <c r="I7" s="10"/>
      <c r="J7" s="10"/>
    </row>
    <row r="8" spans="1:10" x14ac:dyDescent="0.25">
      <c r="A8" s="15">
        <v>5</v>
      </c>
      <c r="B8" t="s">
        <v>506</v>
      </c>
      <c r="C8" s="17">
        <v>5285.58</v>
      </c>
      <c r="E8" s="15" t="s">
        <v>488</v>
      </c>
      <c r="F8" s="15" t="s">
        <v>507</v>
      </c>
      <c r="G8" s="10"/>
      <c r="H8" s="10"/>
      <c r="I8" s="10"/>
      <c r="J8" s="10"/>
    </row>
    <row r="9" spans="1:10" x14ac:dyDescent="0.25">
      <c r="A9" s="15">
        <v>6</v>
      </c>
      <c r="B9" t="s">
        <v>506</v>
      </c>
      <c r="C9" s="17">
        <v>5285.58</v>
      </c>
      <c r="E9" s="15" t="s">
        <v>488</v>
      </c>
      <c r="F9" s="15" t="s">
        <v>507</v>
      </c>
      <c r="G9" s="10"/>
      <c r="H9" s="10"/>
      <c r="I9" s="10"/>
      <c r="J9" s="10"/>
    </row>
    <row r="10" spans="1:10" x14ac:dyDescent="0.25">
      <c r="A10" s="15">
        <v>7</v>
      </c>
      <c r="B10" t="s">
        <v>506</v>
      </c>
      <c r="C10" s="17">
        <v>5285.58</v>
      </c>
      <c r="E10" s="15" t="s">
        <v>488</v>
      </c>
      <c r="F10" s="15" t="s">
        <v>507</v>
      </c>
      <c r="G10" s="10"/>
      <c r="H10" s="10"/>
      <c r="I10" s="10"/>
      <c r="J10" s="10"/>
    </row>
    <row r="11" spans="1:10" x14ac:dyDescent="0.25">
      <c r="A11" s="15">
        <v>8</v>
      </c>
      <c r="B11" t="s">
        <v>506</v>
      </c>
      <c r="C11" s="17">
        <v>5285.58</v>
      </c>
      <c r="E11" s="15" t="s">
        <v>488</v>
      </c>
      <c r="F11" s="15" t="s">
        <v>507</v>
      </c>
      <c r="G11" s="10"/>
      <c r="H11" s="10"/>
      <c r="I11" s="10"/>
      <c r="J11" s="10"/>
    </row>
    <row r="12" spans="1:10" ht="15.75" customHeight="1" x14ac:dyDescent="0.25">
      <c r="A12" s="15">
        <v>9</v>
      </c>
      <c r="B12" t="s">
        <v>506</v>
      </c>
      <c r="C12" s="17">
        <v>3840.88</v>
      </c>
      <c r="E12" s="15" t="s">
        <v>488</v>
      </c>
      <c r="F12" s="15" t="s">
        <v>507</v>
      </c>
      <c r="G12" s="10"/>
      <c r="H12" s="10"/>
      <c r="I12" s="10"/>
      <c r="J12" s="10"/>
    </row>
    <row r="13" spans="1:10" x14ac:dyDescent="0.25">
      <c r="A13" s="15">
        <v>10</v>
      </c>
      <c r="B13" t="s">
        <v>506</v>
      </c>
      <c r="C13" s="17">
        <v>3840.88</v>
      </c>
      <c r="E13" s="15" t="s">
        <v>488</v>
      </c>
      <c r="F13" s="15" t="s">
        <v>507</v>
      </c>
      <c r="G13" s="10"/>
      <c r="H13" s="10"/>
      <c r="I13" s="10"/>
      <c r="J13" s="10"/>
    </row>
    <row r="14" spans="1:10" x14ac:dyDescent="0.25">
      <c r="A14" s="15">
        <v>11</v>
      </c>
      <c r="B14" t="s">
        <v>506</v>
      </c>
      <c r="C14" s="17">
        <v>3840.88</v>
      </c>
      <c r="E14" s="15" t="s">
        <v>488</v>
      </c>
      <c r="F14" s="15" t="s">
        <v>507</v>
      </c>
      <c r="G14" s="10"/>
      <c r="H14" s="10"/>
      <c r="I14" s="10"/>
      <c r="J14" s="10"/>
    </row>
    <row r="15" spans="1:10" x14ac:dyDescent="0.25">
      <c r="A15" s="15">
        <v>12</v>
      </c>
      <c r="B15" t="s">
        <v>506</v>
      </c>
      <c r="C15" s="17">
        <v>3840.88</v>
      </c>
      <c r="E15" s="15" t="s">
        <v>488</v>
      </c>
      <c r="F15" s="15" t="s">
        <v>507</v>
      </c>
      <c r="G15" s="10"/>
      <c r="H15" s="10"/>
      <c r="I15" s="10"/>
      <c r="J15" s="10"/>
    </row>
    <row r="16" spans="1:10" x14ac:dyDescent="0.25">
      <c r="A16" s="15">
        <v>13</v>
      </c>
      <c r="B16" t="s">
        <v>506</v>
      </c>
      <c r="C16" s="17">
        <v>3840.88</v>
      </c>
      <c r="E16" s="15" t="s">
        <v>488</v>
      </c>
      <c r="F16" s="15" t="s">
        <v>507</v>
      </c>
      <c r="G16" s="10"/>
      <c r="H16" s="10"/>
      <c r="I16" s="10"/>
      <c r="J16" s="10"/>
    </row>
    <row r="17" spans="1:10" x14ac:dyDescent="0.25">
      <c r="A17" s="15">
        <v>14</v>
      </c>
      <c r="B17" t="s">
        <v>506</v>
      </c>
      <c r="C17" s="17">
        <v>3840.88</v>
      </c>
      <c r="E17" s="15" t="s">
        <v>488</v>
      </c>
      <c r="F17" s="15" t="s">
        <v>507</v>
      </c>
      <c r="G17" s="10"/>
      <c r="H17" s="10"/>
      <c r="I17" s="10"/>
      <c r="J17" s="10"/>
    </row>
    <row r="18" spans="1:10" x14ac:dyDescent="0.25">
      <c r="A18" s="15">
        <v>15</v>
      </c>
      <c r="B18" t="s">
        <v>506</v>
      </c>
      <c r="C18" s="17">
        <v>3840.88</v>
      </c>
      <c r="E18" s="15" t="s">
        <v>488</v>
      </c>
      <c r="F18" s="15" t="s">
        <v>507</v>
      </c>
      <c r="G18" s="10"/>
      <c r="H18" s="10"/>
      <c r="I18" s="10"/>
      <c r="J18" s="10"/>
    </row>
    <row r="19" spans="1:10" x14ac:dyDescent="0.25">
      <c r="A19" s="15">
        <v>16</v>
      </c>
      <c r="B19" t="s">
        <v>506</v>
      </c>
      <c r="C19" s="17">
        <v>5656.4</v>
      </c>
      <c r="E19" s="15" t="s">
        <v>488</v>
      </c>
      <c r="F19" s="15" t="s">
        <v>507</v>
      </c>
      <c r="G19" s="10"/>
      <c r="H19" s="10"/>
      <c r="I19" s="10"/>
      <c r="J19" s="10"/>
    </row>
    <row r="20" spans="1:10" x14ac:dyDescent="0.25">
      <c r="A20" s="15">
        <v>17</v>
      </c>
      <c r="B20" t="s">
        <v>506</v>
      </c>
      <c r="C20" s="17">
        <v>5656.4</v>
      </c>
      <c r="E20" s="15" t="s">
        <v>488</v>
      </c>
      <c r="F20" s="15" t="s">
        <v>507</v>
      </c>
      <c r="G20" s="10"/>
      <c r="H20" s="10"/>
      <c r="I20" s="10"/>
      <c r="J20" s="10"/>
    </row>
    <row r="21" spans="1:10" x14ac:dyDescent="0.25">
      <c r="A21" s="15">
        <v>18</v>
      </c>
      <c r="B21" t="s">
        <v>506</v>
      </c>
      <c r="C21" s="17">
        <v>5656.4</v>
      </c>
      <c r="E21" s="15" t="s">
        <v>488</v>
      </c>
      <c r="F21" s="15" t="s">
        <v>507</v>
      </c>
      <c r="G21" s="10"/>
      <c r="H21" s="10"/>
      <c r="I21" s="10"/>
      <c r="J21" s="10"/>
    </row>
    <row r="22" spans="1:10" x14ac:dyDescent="0.25">
      <c r="A22" s="15">
        <v>19</v>
      </c>
      <c r="B22" t="s">
        <v>506</v>
      </c>
      <c r="C22" s="17">
        <v>5656.4</v>
      </c>
      <c r="E22" s="15" t="s">
        <v>488</v>
      </c>
      <c r="F22" s="15" t="s">
        <v>507</v>
      </c>
      <c r="G22" s="10"/>
      <c r="H22" s="10"/>
      <c r="I22" s="10"/>
      <c r="J22" s="10"/>
    </row>
    <row r="23" spans="1:10" x14ac:dyDescent="0.25">
      <c r="A23" s="15">
        <v>20</v>
      </c>
      <c r="B23" t="s">
        <v>506</v>
      </c>
      <c r="C23" s="17">
        <v>3536.42</v>
      </c>
      <c r="E23" s="15" t="s">
        <v>488</v>
      </c>
      <c r="F23" s="15" t="s">
        <v>507</v>
      </c>
      <c r="G23" s="10"/>
      <c r="H23" s="10"/>
      <c r="I23" s="10"/>
      <c r="J23" s="10"/>
    </row>
    <row r="24" spans="1:10" x14ac:dyDescent="0.25">
      <c r="A24" s="15">
        <v>21</v>
      </c>
      <c r="B24" t="s">
        <v>506</v>
      </c>
      <c r="C24" s="17">
        <v>3536.42</v>
      </c>
      <c r="E24" s="15" t="s">
        <v>488</v>
      </c>
      <c r="F24" s="15" t="s">
        <v>507</v>
      </c>
      <c r="G24" s="10"/>
      <c r="H24" s="10"/>
      <c r="I24" s="10"/>
      <c r="J24" s="10"/>
    </row>
    <row r="25" spans="1:10" x14ac:dyDescent="0.25">
      <c r="A25" s="15">
        <v>22</v>
      </c>
      <c r="B25" t="s">
        <v>506</v>
      </c>
      <c r="C25" s="17">
        <v>3536.42</v>
      </c>
      <c r="E25" s="15" t="s">
        <v>488</v>
      </c>
      <c r="F25" s="15" t="s">
        <v>507</v>
      </c>
      <c r="G25" s="10"/>
      <c r="H25" s="10"/>
      <c r="I25" s="10"/>
      <c r="J25" s="10"/>
    </row>
    <row r="26" spans="1:10" x14ac:dyDescent="0.25">
      <c r="A26" s="15">
        <v>23</v>
      </c>
      <c r="B26" t="s">
        <v>506</v>
      </c>
      <c r="C26" s="17">
        <v>3536.42</v>
      </c>
      <c r="E26" s="15" t="s">
        <v>488</v>
      </c>
      <c r="F26" s="15" t="s">
        <v>507</v>
      </c>
      <c r="G26" s="10"/>
      <c r="H26" s="10"/>
      <c r="I26" s="10"/>
      <c r="J26" s="10"/>
    </row>
    <row r="27" spans="1:10" x14ac:dyDescent="0.25">
      <c r="A27" s="15">
        <v>24</v>
      </c>
      <c r="B27" t="s">
        <v>506</v>
      </c>
      <c r="C27" s="17">
        <v>3536.42</v>
      </c>
      <c r="E27" s="15" t="s">
        <v>488</v>
      </c>
      <c r="F27" s="15" t="s">
        <v>507</v>
      </c>
      <c r="G27" s="10"/>
      <c r="H27" s="10"/>
      <c r="I27" s="10"/>
      <c r="J27" s="10"/>
    </row>
    <row r="28" spans="1:10" x14ac:dyDescent="0.25">
      <c r="A28" s="15">
        <v>25</v>
      </c>
      <c r="B28" t="s">
        <v>506</v>
      </c>
      <c r="C28" s="17">
        <v>2101.8200000000002</v>
      </c>
      <c r="E28" s="15" t="s">
        <v>488</v>
      </c>
      <c r="F28" s="15" t="s">
        <v>507</v>
      </c>
      <c r="G28" s="10"/>
      <c r="H28" s="10"/>
      <c r="I28" s="10"/>
      <c r="J28" s="10"/>
    </row>
    <row r="29" spans="1:10" x14ac:dyDescent="0.25">
      <c r="A29" s="15">
        <v>26</v>
      </c>
      <c r="B29" t="s">
        <v>506</v>
      </c>
      <c r="C29" s="17">
        <v>3536.42</v>
      </c>
      <c r="E29" s="15" t="s">
        <v>488</v>
      </c>
      <c r="F29" s="15" t="s">
        <v>507</v>
      </c>
      <c r="G29" s="10"/>
      <c r="H29" s="10"/>
      <c r="I29" s="10"/>
      <c r="J29" s="10"/>
    </row>
    <row r="30" spans="1:10" x14ac:dyDescent="0.25">
      <c r="A30" s="15">
        <v>27</v>
      </c>
      <c r="B30" t="s">
        <v>506</v>
      </c>
      <c r="C30" s="17">
        <v>3043.32</v>
      </c>
      <c r="E30" s="15" t="s">
        <v>488</v>
      </c>
      <c r="F30" s="15" t="s">
        <v>507</v>
      </c>
      <c r="G30" s="10"/>
      <c r="H30" s="10"/>
      <c r="I30" s="10"/>
      <c r="J30" s="10"/>
    </row>
    <row r="31" spans="1:10" x14ac:dyDescent="0.25">
      <c r="A31" s="15">
        <v>28</v>
      </c>
      <c r="B31" t="s">
        <v>506</v>
      </c>
      <c r="C31" s="17">
        <v>2737.25</v>
      </c>
      <c r="E31" s="15" t="s">
        <v>488</v>
      </c>
      <c r="F31" s="15" t="s">
        <v>507</v>
      </c>
      <c r="G31" s="10"/>
      <c r="H31" s="10"/>
      <c r="I31" s="10"/>
      <c r="J31" s="10"/>
    </row>
    <row r="32" spans="1:10" x14ac:dyDescent="0.25">
      <c r="A32" s="15">
        <v>29</v>
      </c>
      <c r="B32" t="s">
        <v>506</v>
      </c>
      <c r="C32" s="17">
        <v>2737.25</v>
      </c>
      <c r="E32" s="15" t="s">
        <v>488</v>
      </c>
      <c r="F32" s="15" t="s">
        <v>507</v>
      </c>
      <c r="G32" s="10"/>
      <c r="H32" s="10"/>
      <c r="I32" s="10"/>
      <c r="J32" s="10"/>
    </row>
    <row r="33" spans="1:10" x14ac:dyDescent="0.25">
      <c r="A33" s="15">
        <v>30</v>
      </c>
      <c r="B33" t="s">
        <v>506</v>
      </c>
      <c r="C33" s="17">
        <v>2737.25</v>
      </c>
      <c r="E33" s="15" t="s">
        <v>488</v>
      </c>
      <c r="F33" s="15" t="s">
        <v>507</v>
      </c>
      <c r="G33" s="10"/>
      <c r="H33" s="10"/>
      <c r="I33" s="10"/>
      <c r="J33" s="10"/>
    </row>
    <row r="34" spans="1:10" x14ac:dyDescent="0.25">
      <c r="A34" s="15">
        <v>31</v>
      </c>
      <c r="B34" t="s">
        <v>506</v>
      </c>
      <c r="C34" s="17">
        <v>2737.25</v>
      </c>
      <c r="E34" s="15" t="s">
        <v>488</v>
      </c>
      <c r="F34" s="15" t="s">
        <v>507</v>
      </c>
      <c r="G34" s="10"/>
      <c r="H34" s="10"/>
      <c r="I34" s="10"/>
      <c r="J34" s="10"/>
    </row>
    <row r="35" spans="1:10" x14ac:dyDescent="0.25">
      <c r="A35" s="15">
        <v>32</v>
      </c>
      <c r="B35" t="s">
        <v>506</v>
      </c>
      <c r="C35" s="17">
        <v>2737.25</v>
      </c>
      <c r="E35" s="15" t="s">
        <v>488</v>
      </c>
      <c r="F35" s="15" t="s">
        <v>507</v>
      </c>
      <c r="G35" s="10"/>
      <c r="H35" s="10"/>
      <c r="I35" s="10"/>
      <c r="J35" s="10"/>
    </row>
    <row r="36" spans="1:10" x14ac:dyDescent="0.25">
      <c r="A36" s="15">
        <v>33</v>
      </c>
      <c r="B36" t="s">
        <v>506</v>
      </c>
      <c r="C36" s="17">
        <v>2737.25</v>
      </c>
      <c r="E36" s="15" t="s">
        <v>488</v>
      </c>
      <c r="F36" s="15" t="s">
        <v>507</v>
      </c>
      <c r="G36" s="10"/>
      <c r="H36" s="10"/>
      <c r="I36" s="10"/>
      <c r="J36" s="10"/>
    </row>
    <row r="37" spans="1:10" x14ac:dyDescent="0.25">
      <c r="A37" s="15">
        <v>34</v>
      </c>
      <c r="B37" t="s">
        <v>506</v>
      </c>
      <c r="C37" s="17">
        <v>2737.25</v>
      </c>
      <c r="E37" s="15" t="s">
        <v>488</v>
      </c>
      <c r="F37" s="15" t="s">
        <v>507</v>
      </c>
      <c r="G37" s="10"/>
      <c r="H37" s="10"/>
      <c r="I37" s="10"/>
      <c r="J37" s="10"/>
    </row>
    <row r="38" spans="1:10" x14ac:dyDescent="0.25">
      <c r="A38" s="15">
        <v>35</v>
      </c>
      <c r="B38" t="s">
        <v>506</v>
      </c>
      <c r="C38" s="17">
        <v>2737.25</v>
      </c>
      <c r="E38" s="15" t="s">
        <v>488</v>
      </c>
      <c r="F38" s="15" t="s">
        <v>507</v>
      </c>
      <c r="G38" s="10"/>
      <c r="H38" s="10"/>
      <c r="I38" s="10"/>
      <c r="J38" s="10"/>
    </row>
    <row r="39" spans="1:10" x14ac:dyDescent="0.25">
      <c r="A39" s="15">
        <v>36</v>
      </c>
      <c r="B39" t="s">
        <v>506</v>
      </c>
      <c r="C39" s="17">
        <v>2101.8200000000002</v>
      </c>
      <c r="E39" s="15" t="s">
        <v>488</v>
      </c>
      <c r="F39" s="15" t="s">
        <v>507</v>
      </c>
      <c r="G39" s="10"/>
      <c r="H39" s="10"/>
      <c r="I39" s="10"/>
      <c r="J39" s="10"/>
    </row>
    <row r="40" spans="1:10" x14ac:dyDescent="0.25">
      <c r="A40" s="15">
        <v>37</v>
      </c>
      <c r="B40" t="s">
        <v>506</v>
      </c>
      <c r="C40" s="17">
        <v>4428.47</v>
      </c>
      <c r="E40" s="15" t="s">
        <v>488</v>
      </c>
      <c r="F40" s="15" t="s">
        <v>507</v>
      </c>
      <c r="G40" s="10"/>
      <c r="H40" s="10"/>
      <c r="I40" s="10"/>
      <c r="J40" s="10"/>
    </row>
    <row r="41" spans="1:10" x14ac:dyDescent="0.25">
      <c r="A41" s="15">
        <v>38</v>
      </c>
      <c r="B41" t="s">
        <v>506</v>
      </c>
      <c r="C41" s="17">
        <v>2767.75</v>
      </c>
      <c r="E41" s="15" t="s">
        <v>488</v>
      </c>
      <c r="F41" s="15" t="s">
        <v>507</v>
      </c>
      <c r="G41" s="10"/>
      <c r="H41" s="10"/>
      <c r="I41" s="10"/>
      <c r="J41" s="10"/>
    </row>
    <row r="42" spans="1:10" x14ac:dyDescent="0.25">
      <c r="A42" s="15">
        <v>39</v>
      </c>
      <c r="B42" t="s">
        <v>506</v>
      </c>
      <c r="C42" s="17">
        <v>2583.2800000000002</v>
      </c>
      <c r="E42" s="15" t="s">
        <v>488</v>
      </c>
      <c r="F42" s="15" t="s">
        <v>507</v>
      </c>
      <c r="G42" s="10"/>
      <c r="H42" s="10"/>
      <c r="I42" s="10"/>
      <c r="J42" s="10"/>
    </row>
    <row r="43" spans="1:10" x14ac:dyDescent="0.25">
      <c r="A43" s="15">
        <v>40</v>
      </c>
      <c r="B43" t="s">
        <v>506</v>
      </c>
      <c r="C43" s="17">
        <v>7978.51</v>
      </c>
      <c r="E43" s="15" t="s">
        <v>488</v>
      </c>
      <c r="F43" s="15" t="s">
        <v>507</v>
      </c>
      <c r="G43" s="10"/>
      <c r="H43" s="10"/>
      <c r="I43" s="10"/>
      <c r="J43" s="10"/>
    </row>
    <row r="44" spans="1:10" x14ac:dyDescent="0.25">
      <c r="A44" s="15">
        <v>41</v>
      </c>
      <c r="B44" t="s">
        <v>506</v>
      </c>
      <c r="C44" s="17">
        <v>1476.16</v>
      </c>
      <c r="E44" s="15" t="s">
        <v>488</v>
      </c>
      <c r="F44" s="15" t="s">
        <v>507</v>
      </c>
      <c r="G44" s="10"/>
      <c r="H44" s="10"/>
      <c r="I44" s="10"/>
      <c r="J44" s="10"/>
    </row>
    <row r="45" spans="1:10" x14ac:dyDescent="0.25">
      <c r="A45" s="15">
        <v>42</v>
      </c>
      <c r="B45" t="s">
        <v>506</v>
      </c>
      <c r="C45" s="17">
        <v>7978.51</v>
      </c>
      <c r="E45" s="15" t="s">
        <v>488</v>
      </c>
      <c r="F45" s="15" t="s">
        <v>507</v>
      </c>
      <c r="G45" s="10"/>
      <c r="H45" s="10"/>
      <c r="I45" s="10"/>
      <c r="J45" s="10"/>
    </row>
    <row r="46" spans="1:10" x14ac:dyDescent="0.25">
      <c r="A46" s="15">
        <v>43</v>
      </c>
      <c r="B46" t="s">
        <v>506</v>
      </c>
      <c r="C46" s="17">
        <v>4428.47</v>
      </c>
      <c r="E46" s="15" t="s">
        <v>488</v>
      </c>
      <c r="F46" s="15" t="s">
        <v>507</v>
      </c>
      <c r="G46" s="10"/>
      <c r="H46" s="10"/>
      <c r="I46" s="10"/>
      <c r="J46" s="10"/>
    </row>
    <row r="47" spans="1:10" x14ac:dyDescent="0.25">
      <c r="A47" s="15">
        <v>44</v>
      </c>
      <c r="B47" t="s">
        <v>506</v>
      </c>
      <c r="C47" s="17">
        <v>7978.51</v>
      </c>
      <c r="E47" s="15" t="s">
        <v>488</v>
      </c>
      <c r="F47" s="15" t="s">
        <v>507</v>
      </c>
      <c r="G47" s="10"/>
      <c r="H47" s="10"/>
      <c r="I47" s="10"/>
      <c r="J47" s="10"/>
    </row>
    <row r="48" spans="1:10" x14ac:dyDescent="0.25">
      <c r="A48" s="15">
        <v>45</v>
      </c>
      <c r="B48" t="s">
        <v>506</v>
      </c>
      <c r="C48" s="17">
        <v>7978.51</v>
      </c>
      <c r="E48" s="15" t="s">
        <v>488</v>
      </c>
      <c r="F48" s="15" t="s">
        <v>507</v>
      </c>
      <c r="G48" s="10"/>
      <c r="H48" s="10"/>
      <c r="I48" s="10"/>
      <c r="J48" s="10"/>
    </row>
    <row r="49" spans="1:10" x14ac:dyDescent="0.25">
      <c r="A49" s="15">
        <v>46</v>
      </c>
      <c r="B49" t="s">
        <v>506</v>
      </c>
      <c r="C49" s="17">
        <v>7380.79</v>
      </c>
      <c r="E49" s="15" t="s">
        <v>488</v>
      </c>
      <c r="F49" s="15" t="s">
        <v>507</v>
      </c>
      <c r="G49" s="10"/>
      <c r="H49" s="10"/>
      <c r="I49" s="10"/>
      <c r="J49" s="10"/>
    </row>
    <row r="50" spans="1:10" x14ac:dyDescent="0.25">
      <c r="A50" s="15">
        <v>47</v>
      </c>
      <c r="B50" t="s">
        <v>506</v>
      </c>
      <c r="C50" s="17">
        <v>4428.47</v>
      </c>
      <c r="E50" s="15" t="s">
        <v>488</v>
      </c>
      <c r="F50" s="15" t="s">
        <v>507</v>
      </c>
      <c r="G50" s="10"/>
      <c r="H50" s="10"/>
      <c r="I50" s="10"/>
      <c r="J50" s="10"/>
    </row>
    <row r="51" spans="1:10" x14ac:dyDescent="0.25">
      <c r="A51" s="15">
        <v>48</v>
      </c>
      <c r="B51" t="s">
        <v>506</v>
      </c>
      <c r="C51" s="17">
        <v>2952.31</v>
      </c>
      <c r="E51" s="15" t="s">
        <v>488</v>
      </c>
      <c r="F51" s="15" t="s">
        <v>507</v>
      </c>
      <c r="G51" s="10"/>
      <c r="H51" s="10"/>
      <c r="I51" s="10"/>
      <c r="J51" s="10"/>
    </row>
    <row r="52" spans="1:10" x14ac:dyDescent="0.25">
      <c r="A52" s="15">
        <v>49</v>
      </c>
      <c r="B52" t="s">
        <v>506</v>
      </c>
      <c r="C52" s="17">
        <v>4428.47</v>
      </c>
      <c r="E52" s="15" t="s">
        <v>488</v>
      </c>
      <c r="F52" s="15" t="s">
        <v>507</v>
      </c>
      <c r="G52" s="10"/>
      <c r="H52" s="10"/>
      <c r="I52" s="10"/>
      <c r="J52" s="10"/>
    </row>
    <row r="53" spans="1:10" x14ac:dyDescent="0.25">
      <c r="A53" s="15">
        <v>50</v>
      </c>
      <c r="B53" t="s">
        <v>506</v>
      </c>
      <c r="C53" s="17">
        <v>4243.8999999999996</v>
      </c>
      <c r="E53" s="15" t="s">
        <v>488</v>
      </c>
      <c r="F53" s="15" t="s">
        <v>507</v>
      </c>
      <c r="G53" s="10"/>
      <c r="H53" s="10"/>
      <c r="I53" s="10"/>
      <c r="J53" s="10"/>
    </row>
    <row r="54" spans="1:10" x14ac:dyDescent="0.25">
      <c r="A54" s="15">
        <v>51</v>
      </c>
      <c r="B54" t="s">
        <v>506</v>
      </c>
      <c r="C54" s="17">
        <v>3136.78</v>
      </c>
      <c r="E54" s="15" t="s">
        <v>488</v>
      </c>
      <c r="F54" s="15" t="s">
        <v>507</v>
      </c>
      <c r="G54" s="10"/>
      <c r="H54" s="10"/>
      <c r="I54" s="10"/>
      <c r="J54" s="10"/>
    </row>
    <row r="55" spans="1:10" x14ac:dyDescent="0.25">
      <c r="A55" s="15">
        <v>52</v>
      </c>
      <c r="B55" t="s">
        <v>506</v>
      </c>
      <c r="C55" s="17">
        <v>2583.2800000000002</v>
      </c>
      <c r="E55" s="15" t="s">
        <v>488</v>
      </c>
      <c r="F55" s="15" t="s">
        <v>507</v>
      </c>
      <c r="G55" s="10"/>
      <c r="H55" s="10"/>
      <c r="I55" s="10"/>
      <c r="J55" s="10"/>
    </row>
    <row r="56" spans="1:10" x14ac:dyDescent="0.25">
      <c r="A56" s="15">
        <v>53</v>
      </c>
      <c r="B56" t="s">
        <v>506</v>
      </c>
      <c r="C56" s="17">
        <v>2214.2399999999998</v>
      </c>
      <c r="E56" s="15" t="s">
        <v>488</v>
      </c>
      <c r="F56" s="15" t="s">
        <v>507</v>
      </c>
      <c r="G56" s="10"/>
      <c r="H56" s="10"/>
      <c r="I56" s="10"/>
      <c r="J56" s="10"/>
    </row>
    <row r="57" spans="1:10" x14ac:dyDescent="0.25">
      <c r="A57" s="15">
        <v>54</v>
      </c>
      <c r="B57" t="s">
        <v>506</v>
      </c>
      <c r="C57" s="17">
        <v>4059.43</v>
      </c>
      <c r="E57" s="15" t="s">
        <v>488</v>
      </c>
      <c r="F57" s="15" t="s">
        <v>507</v>
      </c>
      <c r="G57" s="10"/>
      <c r="H57" s="10"/>
      <c r="I57" s="10"/>
      <c r="J57" s="10"/>
    </row>
    <row r="58" spans="1:10" x14ac:dyDescent="0.25">
      <c r="A58" s="15">
        <v>55</v>
      </c>
      <c r="B58" t="s">
        <v>506</v>
      </c>
      <c r="C58" s="17">
        <v>4428.47</v>
      </c>
      <c r="E58" s="15" t="s">
        <v>488</v>
      </c>
      <c r="F58" s="15" t="s">
        <v>507</v>
      </c>
      <c r="G58" s="10"/>
      <c r="H58" s="10"/>
      <c r="I58" s="10"/>
      <c r="J58" s="10"/>
    </row>
    <row r="59" spans="1:10" x14ac:dyDescent="0.25">
      <c r="A59" s="15">
        <v>56</v>
      </c>
      <c r="B59" t="s">
        <v>506</v>
      </c>
      <c r="C59" s="17">
        <v>4428.47</v>
      </c>
      <c r="E59" s="15" t="s">
        <v>488</v>
      </c>
      <c r="F59" s="15" t="s">
        <v>507</v>
      </c>
      <c r="G59" s="10"/>
      <c r="H59" s="10"/>
      <c r="I59" s="10"/>
      <c r="J59" s="10"/>
    </row>
    <row r="60" spans="1:10" x14ac:dyDescent="0.25">
      <c r="A60" s="15">
        <v>57</v>
      </c>
      <c r="B60" t="s">
        <v>506</v>
      </c>
      <c r="C60" s="17">
        <v>4612.84</v>
      </c>
      <c r="E60" s="15" t="s">
        <v>488</v>
      </c>
      <c r="F60" s="15" t="s">
        <v>507</v>
      </c>
      <c r="G60" s="10"/>
      <c r="H60" s="10"/>
      <c r="I60" s="10"/>
      <c r="J60" s="10"/>
    </row>
    <row r="61" spans="1:10" x14ac:dyDescent="0.25">
      <c r="A61" s="15">
        <v>58</v>
      </c>
      <c r="B61" t="s">
        <v>506</v>
      </c>
      <c r="C61" s="17">
        <v>4428.47</v>
      </c>
      <c r="E61" s="15" t="s">
        <v>488</v>
      </c>
      <c r="F61" s="15" t="s">
        <v>507</v>
      </c>
      <c r="G61" s="10"/>
      <c r="H61" s="10"/>
      <c r="I61" s="10"/>
      <c r="J61" s="10"/>
    </row>
    <row r="62" spans="1:10" x14ac:dyDescent="0.25">
      <c r="A62" s="15">
        <v>59</v>
      </c>
      <c r="B62" t="s">
        <v>506</v>
      </c>
      <c r="C62" s="17">
        <v>4981.9799999999996</v>
      </c>
      <c r="E62" s="15" t="s">
        <v>488</v>
      </c>
      <c r="F62" s="15" t="s">
        <v>507</v>
      </c>
      <c r="G62" s="10"/>
      <c r="H62" s="10"/>
      <c r="I62" s="10"/>
      <c r="J62" s="10"/>
    </row>
    <row r="63" spans="1:10" x14ac:dyDescent="0.25">
      <c r="A63" s="15">
        <v>60</v>
      </c>
      <c r="B63" t="s">
        <v>506</v>
      </c>
      <c r="C63" s="17">
        <v>2214.2399999999998</v>
      </c>
      <c r="E63" s="15" t="s">
        <v>488</v>
      </c>
      <c r="F63" s="15" t="s">
        <v>507</v>
      </c>
      <c r="G63" s="10"/>
      <c r="H63" s="10"/>
      <c r="I63" s="10"/>
      <c r="J63" s="10"/>
    </row>
    <row r="64" spans="1:10" x14ac:dyDescent="0.25">
      <c r="A64" s="15">
        <v>61</v>
      </c>
      <c r="B64" t="s">
        <v>506</v>
      </c>
      <c r="C64" s="17">
        <v>4243.8999999999996</v>
      </c>
      <c r="E64" s="15" t="s">
        <v>488</v>
      </c>
      <c r="F64" s="15" t="s">
        <v>507</v>
      </c>
      <c r="G64" s="10"/>
      <c r="H64" s="10"/>
      <c r="I64" s="10"/>
      <c r="J64" s="10"/>
    </row>
    <row r="65" spans="1:10" x14ac:dyDescent="0.25">
      <c r="A65" s="15">
        <v>62</v>
      </c>
      <c r="B65" t="s">
        <v>506</v>
      </c>
      <c r="C65" s="17">
        <v>4059.43</v>
      </c>
      <c r="E65" s="15" t="s">
        <v>488</v>
      </c>
      <c r="F65" s="15" t="s">
        <v>507</v>
      </c>
      <c r="G65" s="10"/>
      <c r="H65" s="10"/>
      <c r="I65" s="10"/>
      <c r="J65" s="10"/>
    </row>
    <row r="66" spans="1:10" x14ac:dyDescent="0.25">
      <c r="A66" s="15">
        <v>63</v>
      </c>
      <c r="B66" t="s">
        <v>506</v>
      </c>
      <c r="C66" s="17">
        <v>4428.47</v>
      </c>
      <c r="E66" s="15" t="s">
        <v>488</v>
      </c>
      <c r="F66" s="15" t="s">
        <v>507</v>
      </c>
      <c r="G66" s="10"/>
      <c r="H66" s="10"/>
      <c r="I66" s="10"/>
      <c r="J66" s="10"/>
    </row>
    <row r="67" spans="1:10" x14ac:dyDescent="0.25">
      <c r="A67" s="15">
        <v>64</v>
      </c>
      <c r="B67" t="s">
        <v>506</v>
      </c>
      <c r="C67" s="17">
        <v>4612.84</v>
      </c>
      <c r="E67" s="15" t="s">
        <v>488</v>
      </c>
      <c r="F67" s="15" t="s">
        <v>507</v>
      </c>
      <c r="G67" s="10"/>
      <c r="H67" s="10"/>
      <c r="I67" s="10"/>
      <c r="J67" s="10"/>
    </row>
    <row r="68" spans="1:10" x14ac:dyDescent="0.25">
      <c r="A68" s="15">
        <v>65</v>
      </c>
      <c r="B68" t="s">
        <v>506</v>
      </c>
      <c r="C68" s="17">
        <v>4428.47</v>
      </c>
      <c r="E68" s="15" t="s">
        <v>488</v>
      </c>
      <c r="F68" s="15" t="s">
        <v>507</v>
      </c>
      <c r="G68" s="10"/>
      <c r="H68" s="10"/>
      <c r="I68" s="10"/>
      <c r="J68" s="10"/>
    </row>
    <row r="69" spans="1:10" x14ac:dyDescent="0.25">
      <c r="A69" s="15">
        <v>66</v>
      </c>
      <c r="B69" t="s">
        <v>506</v>
      </c>
      <c r="C69" s="17">
        <v>4428.47</v>
      </c>
      <c r="E69" s="15" t="s">
        <v>488</v>
      </c>
      <c r="F69" s="15" t="s">
        <v>507</v>
      </c>
      <c r="G69" s="10"/>
      <c r="H69" s="10"/>
      <c r="I69" s="10"/>
      <c r="J69" s="10"/>
    </row>
    <row r="70" spans="1:10" x14ac:dyDescent="0.25">
      <c r="A70" s="15">
        <v>67</v>
      </c>
      <c r="B70" t="s">
        <v>506</v>
      </c>
      <c r="C70" s="17">
        <v>4243.8999999999996</v>
      </c>
      <c r="E70" s="15" t="s">
        <v>488</v>
      </c>
      <c r="F70" s="15" t="s">
        <v>507</v>
      </c>
      <c r="G70" s="10"/>
      <c r="H70" s="10"/>
      <c r="I70" s="10"/>
      <c r="J70" s="10"/>
    </row>
    <row r="71" spans="1:10" x14ac:dyDescent="0.25">
      <c r="A71" s="15">
        <v>68</v>
      </c>
      <c r="B71" t="s">
        <v>506</v>
      </c>
      <c r="C71" s="17">
        <v>3690.39</v>
      </c>
      <c r="E71" s="15" t="s">
        <v>488</v>
      </c>
      <c r="F71" s="15" t="s">
        <v>507</v>
      </c>
      <c r="G71" s="10"/>
      <c r="H71" s="10"/>
      <c r="I71" s="10"/>
      <c r="J71" s="10"/>
    </row>
    <row r="72" spans="1:10" x14ac:dyDescent="0.25">
      <c r="A72" s="15">
        <v>69</v>
      </c>
      <c r="B72" t="s">
        <v>506</v>
      </c>
      <c r="C72" s="17">
        <v>4612.9399999999996</v>
      </c>
      <c r="E72" s="15" t="s">
        <v>488</v>
      </c>
      <c r="F72" s="15" t="s">
        <v>507</v>
      </c>
      <c r="G72" s="10"/>
      <c r="H72" s="10"/>
      <c r="I72" s="10"/>
      <c r="J72" s="10"/>
    </row>
    <row r="73" spans="1:10" x14ac:dyDescent="0.25">
      <c r="A73" s="15">
        <v>70</v>
      </c>
      <c r="B73" t="s">
        <v>506</v>
      </c>
      <c r="C73" s="17">
        <v>3505.82</v>
      </c>
      <c r="E73" s="15" t="s">
        <v>488</v>
      </c>
      <c r="F73" s="15" t="s">
        <v>507</v>
      </c>
      <c r="G73" s="10"/>
      <c r="H73" s="10"/>
      <c r="I73" s="10"/>
      <c r="J73" s="10"/>
    </row>
    <row r="74" spans="1:10" x14ac:dyDescent="0.25">
      <c r="A74" s="15">
        <v>71</v>
      </c>
      <c r="B74" t="s">
        <v>506</v>
      </c>
      <c r="C74" s="17">
        <v>3039.81</v>
      </c>
      <c r="E74" s="15" t="s">
        <v>488</v>
      </c>
      <c r="F74" s="15" t="s">
        <v>507</v>
      </c>
      <c r="G74" s="10"/>
      <c r="H74" s="10"/>
      <c r="I74" s="10"/>
      <c r="J74" s="10"/>
    </row>
    <row r="75" spans="1:10" x14ac:dyDescent="0.25">
      <c r="A75" s="15">
        <v>72</v>
      </c>
      <c r="B75" t="s">
        <v>506</v>
      </c>
      <c r="C75" s="17">
        <v>3874.86</v>
      </c>
      <c r="E75" s="15" t="s">
        <v>488</v>
      </c>
      <c r="F75" s="15" t="s">
        <v>507</v>
      </c>
      <c r="G75" s="10"/>
      <c r="H75" s="10"/>
      <c r="I75" s="10"/>
      <c r="J75" s="1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102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162</v>
      </c>
      <c r="C2" t="s">
        <v>163</v>
      </c>
      <c r="D2" t="s">
        <v>164</v>
      </c>
      <c r="E2" t="s">
        <v>165</v>
      </c>
      <c r="F2" t="s">
        <v>166</v>
      </c>
    </row>
    <row r="3" spans="1:6" x14ac:dyDescent="0.25">
      <c r="A3" s="1" t="s">
        <v>102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172</v>
      </c>
      <c r="C2" t="s">
        <v>173</v>
      </c>
      <c r="D2" t="s">
        <v>174</v>
      </c>
      <c r="E2" t="s">
        <v>175</v>
      </c>
      <c r="F2" t="s">
        <v>176</v>
      </c>
    </row>
    <row r="3" spans="1:6" x14ac:dyDescent="0.25">
      <c r="A3" s="1" t="s">
        <v>102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182</v>
      </c>
      <c r="C2" t="s">
        <v>183</v>
      </c>
      <c r="D2" t="s">
        <v>184</v>
      </c>
      <c r="E2" t="s">
        <v>185</v>
      </c>
      <c r="F2" t="s">
        <v>186</v>
      </c>
    </row>
    <row r="3" spans="1:6" x14ac:dyDescent="0.25">
      <c r="A3" s="1" t="s">
        <v>102</v>
      </c>
      <c r="B3" s="1" t="s">
        <v>187</v>
      </c>
      <c r="C3" s="1" t="s">
        <v>188</v>
      </c>
      <c r="D3" s="1" t="s">
        <v>189</v>
      </c>
      <c r="E3" s="1" t="s">
        <v>190</v>
      </c>
      <c r="F3" s="1" t="s">
        <v>191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192</v>
      </c>
      <c r="C2" t="s">
        <v>193</v>
      </c>
      <c r="D2" t="s">
        <v>194</v>
      </c>
      <c r="E2" t="s">
        <v>195</v>
      </c>
      <c r="F2" t="s">
        <v>196</v>
      </c>
    </row>
    <row r="3" spans="1:6" x14ac:dyDescent="0.25">
      <c r="A3" s="1" t="s">
        <v>102</v>
      </c>
      <c r="B3" s="1" t="s">
        <v>197</v>
      </c>
      <c r="C3" s="1" t="s">
        <v>198</v>
      </c>
      <c r="D3" s="1" t="s">
        <v>199</v>
      </c>
      <c r="E3" s="1" t="s">
        <v>200</v>
      </c>
      <c r="F3" s="1" t="s">
        <v>201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202</v>
      </c>
      <c r="C2" t="s">
        <v>203</v>
      </c>
      <c r="D2" t="s">
        <v>204</v>
      </c>
      <c r="E2" t="s">
        <v>205</v>
      </c>
      <c r="F2" t="s">
        <v>206</v>
      </c>
    </row>
    <row r="3" spans="1:6" x14ac:dyDescent="0.25">
      <c r="A3" s="1" t="s">
        <v>102</v>
      </c>
      <c r="B3" s="1" t="s">
        <v>207</v>
      </c>
      <c r="C3" s="1" t="s">
        <v>208</v>
      </c>
      <c r="D3" s="1" t="s">
        <v>209</v>
      </c>
      <c r="E3" s="1" t="s">
        <v>210</v>
      </c>
      <c r="F3" s="1" t="s">
        <v>211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212</v>
      </c>
      <c r="C2" t="s">
        <v>213</v>
      </c>
    </row>
    <row r="3" spans="1:3" ht="30" x14ac:dyDescent="0.25">
      <c r="A3" s="1" t="s">
        <v>102</v>
      </c>
      <c r="B3" s="1" t="s">
        <v>214</v>
      </c>
      <c r="C3" s="1" t="s">
        <v>215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E3CCF-89A4-46F9-9E44-6B35A538850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97</v>
      </c>
      <c r="C2" t="s">
        <v>98</v>
      </c>
      <c r="D2" t="s">
        <v>99</v>
      </c>
      <c r="E2" t="s">
        <v>100</v>
      </c>
      <c r="F2" t="s">
        <v>101</v>
      </c>
    </row>
    <row r="3" spans="1:6" ht="30" x14ac:dyDescent="0.25">
      <c r="A3" s="1" t="s">
        <v>102</v>
      </c>
      <c r="B3" s="1" t="s">
        <v>103</v>
      </c>
      <c r="C3" s="1" t="s">
        <v>104</v>
      </c>
      <c r="D3" s="1" t="s">
        <v>105</v>
      </c>
      <c r="E3" s="1" t="s">
        <v>106</v>
      </c>
      <c r="F3" s="1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>
      <selection activeCell="C29" sqref="C29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108</v>
      </c>
      <c r="C2" t="s">
        <v>109</v>
      </c>
    </row>
    <row r="3" spans="1:3" ht="30" x14ac:dyDescent="0.25">
      <c r="A3" s="1" t="s">
        <v>102</v>
      </c>
      <c r="B3" s="1" t="s">
        <v>110</v>
      </c>
      <c r="C3" s="1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</row>
    <row r="3" spans="1:6" x14ac:dyDescent="0.25">
      <c r="A3" s="1" t="s">
        <v>102</v>
      </c>
      <c r="B3" s="1" t="s">
        <v>117</v>
      </c>
      <c r="C3" s="1" t="s">
        <v>118</v>
      </c>
      <c r="D3" s="1" t="s">
        <v>119</v>
      </c>
      <c r="E3" s="1" t="s">
        <v>120</v>
      </c>
      <c r="F3" s="1" t="s">
        <v>121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x14ac:dyDescent="0.25">
      <c r="A3" s="1" t="s">
        <v>102</v>
      </c>
      <c r="B3" s="1" t="s">
        <v>127</v>
      </c>
      <c r="C3" s="1" t="s">
        <v>128</v>
      </c>
      <c r="D3" s="1" t="s">
        <v>129</v>
      </c>
      <c r="E3" s="1" t="s">
        <v>130</v>
      </c>
      <c r="F3" s="1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75"/>
  <sheetViews>
    <sheetView topLeftCell="A3" workbookViewId="0">
      <selection activeCell="G4" sqref="G4:I75"/>
    </sheetView>
  </sheetViews>
  <sheetFormatPr baseColWidth="10" defaultColWidth="9.140625" defaultRowHeight="15" x14ac:dyDescent="0.25"/>
  <cols>
    <col min="1" max="1" width="3.42578125" bestFit="1" customWidth="1"/>
    <col min="2" max="2" width="38.1406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  <col min="7" max="7" width="19" customWidth="1"/>
    <col min="8" max="8" width="15" customWidth="1"/>
    <col min="9" max="9" width="15.5703125" customWidth="1"/>
  </cols>
  <sheetData>
    <row r="1" spans="1:9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9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</row>
    <row r="3" spans="1:9" x14ac:dyDescent="0.25">
      <c r="A3" s="1" t="s">
        <v>102</v>
      </c>
      <c r="B3" s="1" t="s">
        <v>137</v>
      </c>
      <c r="C3" s="1" t="s">
        <v>138</v>
      </c>
      <c r="D3" s="1" t="s">
        <v>139</v>
      </c>
      <c r="E3" s="1" t="s">
        <v>140</v>
      </c>
      <c r="F3" s="1" t="s">
        <v>141</v>
      </c>
    </row>
    <row r="4" spans="1:9" x14ac:dyDescent="0.25">
      <c r="A4">
        <v>1</v>
      </c>
      <c r="B4" s="10" t="s">
        <v>508</v>
      </c>
      <c r="C4" s="16">
        <v>96696</v>
      </c>
      <c r="E4" s="15" t="s">
        <v>488</v>
      </c>
      <c r="F4" s="15" t="s">
        <v>509</v>
      </c>
      <c r="G4" s="10"/>
      <c r="H4" s="10"/>
      <c r="I4" s="10"/>
    </row>
    <row r="5" spans="1:9" x14ac:dyDescent="0.25">
      <c r="A5">
        <v>2</v>
      </c>
      <c r="B5" s="10" t="s">
        <v>508</v>
      </c>
      <c r="C5" s="16">
        <v>72532</v>
      </c>
      <c r="E5" s="15" t="s">
        <v>488</v>
      </c>
      <c r="F5" s="15" t="s">
        <v>509</v>
      </c>
      <c r="G5" s="10"/>
      <c r="H5" s="10"/>
      <c r="I5" s="10"/>
    </row>
    <row r="6" spans="1:9" x14ac:dyDescent="0.25">
      <c r="A6">
        <v>3</v>
      </c>
      <c r="B6" s="10" t="s">
        <v>508</v>
      </c>
      <c r="C6" s="16">
        <v>72532</v>
      </c>
      <c r="E6" s="15" t="s">
        <v>488</v>
      </c>
      <c r="F6" s="15" t="s">
        <v>509</v>
      </c>
      <c r="G6" s="10"/>
      <c r="H6" s="10"/>
      <c r="I6" s="10"/>
    </row>
    <row r="7" spans="1:9" x14ac:dyDescent="0.25">
      <c r="A7">
        <v>4</v>
      </c>
      <c r="B7" s="10" t="s">
        <v>508</v>
      </c>
      <c r="C7" s="16">
        <v>72532</v>
      </c>
      <c r="E7" s="15" t="s">
        <v>488</v>
      </c>
      <c r="F7" s="15" t="s">
        <v>509</v>
      </c>
      <c r="G7" s="10"/>
      <c r="H7" s="10"/>
      <c r="I7" s="10"/>
    </row>
    <row r="8" spans="1:9" x14ac:dyDescent="0.25">
      <c r="A8">
        <v>5</v>
      </c>
      <c r="B8" s="10" t="s">
        <v>508</v>
      </c>
      <c r="C8" s="16">
        <v>51441.2</v>
      </c>
      <c r="E8" s="15" t="s">
        <v>488</v>
      </c>
      <c r="F8" s="15" t="s">
        <v>509</v>
      </c>
      <c r="G8" s="10"/>
      <c r="H8" s="10"/>
      <c r="I8" s="10"/>
    </row>
    <row r="9" spans="1:9" x14ac:dyDescent="0.25">
      <c r="A9">
        <v>6</v>
      </c>
      <c r="B9" s="10" t="s">
        <v>508</v>
      </c>
      <c r="C9" s="16">
        <v>51441.2</v>
      </c>
      <c r="E9" s="15" t="s">
        <v>488</v>
      </c>
      <c r="F9" s="15" t="s">
        <v>509</v>
      </c>
      <c r="G9" s="10"/>
      <c r="H9" s="10"/>
      <c r="I9" s="10"/>
    </row>
    <row r="10" spans="1:9" x14ac:dyDescent="0.25">
      <c r="A10">
        <v>7</v>
      </c>
      <c r="B10" s="10" t="s">
        <v>508</v>
      </c>
      <c r="C10" s="16">
        <v>51441.2</v>
      </c>
      <c r="E10" s="15" t="s">
        <v>488</v>
      </c>
      <c r="F10" s="15" t="s">
        <v>509</v>
      </c>
      <c r="G10" s="10"/>
      <c r="H10" s="10"/>
      <c r="I10" s="10"/>
    </row>
    <row r="11" spans="1:9" x14ac:dyDescent="0.25">
      <c r="A11">
        <v>8</v>
      </c>
      <c r="B11" s="10" t="s">
        <v>508</v>
      </c>
      <c r="C11" s="16">
        <v>51441.2</v>
      </c>
      <c r="E11" s="15" t="s">
        <v>488</v>
      </c>
      <c r="F11" s="15" t="s">
        <v>509</v>
      </c>
      <c r="G11" s="10"/>
      <c r="H11" s="10"/>
      <c r="I11" s="10"/>
    </row>
    <row r="12" spans="1:9" x14ac:dyDescent="0.25">
      <c r="A12">
        <v>9</v>
      </c>
      <c r="B12" s="10" t="s">
        <v>508</v>
      </c>
      <c r="C12" s="16">
        <v>37380.800000000003</v>
      </c>
      <c r="E12" s="15" t="s">
        <v>488</v>
      </c>
      <c r="F12" s="15" t="s">
        <v>509</v>
      </c>
      <c r="G12" s="10"/>
      <c r="H12" s="10"/>
      <c r="I12" s="10"/>
    </row>
    <row r="13" spans="1:9" x14ac:dyDescent="0.25">
      <c r="A13">
        <v>10</v>
      </c>
      <c r="B13" s="10" t="s">
        <v>508</v>
      </c>
      <c r="C13" s="16">
        <v>37380.800000000003</v>
      </c>
      <c r="E13" s="15" t="s">
        <v>488</v>
      </c>
      <c r="F13" s="15" t="s">
        <v>509</v>
      </c>
      <c r="G13" s="10"/>
      <c r="H13" s="10"/>
      <c r="I13" s="10"/>
    </row>
    <row r="14" spans="1:9" x14ac:dyDescent="0.25">
      <c r="A14">
        <v>11</v>
      </c>
      <c r="B14" s="10" t="s">
        <v>508</v>
      </c>
      <c r="C14" s="16">
        <v>37380.800000000003</v>
      </c>
      <c r="E14" s="15" t="s">
        <v>488</v>
      </c>
      <c r="F14" s="15" t="s">
        <v>509</v>
      </c>
      <c r="G14" s="10"/>
      <c r="H14" s="10"/>
      <c r="I14" s="10"/>
    </row>
    <row r="15" spans="1:9" x14ac:dyDescent="0.25">
      <c r="A15">
        <v>12</v>
      </c>
      <c r="B15" s="10" t="s">
        <v>508</v>
      </c>
      <c r="C15" s="16">
        <v>37380.800000000003</v>
      </c>
      <c r="E15" s="15" t="s">
        <v>488</v>
      </c>
      <c r="F15" s="15" t="s">
        <v>509</v>
      </c>
      <c r="G15" s="10"/>
      <c r="H15" s="10"/>
      <c r="I15" s="10"/>
    </row>
    <row r="16" spans="1:9" x14ac:dyDescent="0.25">
      <c r="A16">
        <v>13</v>
      </c>
      <c r="B16" s="10" t="s">
        <v>508</v>
      </c>
      <c r="C16" s="16">
        <v>37380.800000000003</v>
      </c>
      <c r="E16" s="15" t="s">
        <v>488</v>
      </c>
      <c r="F16" s="15" t="s">
        <v>509</v>
      </c>
      <c r="G16" s="10"/>
      <c r="H16" s="10"/>
      <c r="I16" s="10"/>
    </row>
    <row r="17" spans="1:9" x14ac:dyDescent="0.25">
      <c r="A17">
        <v>14</v>
      </c>
      <c r="B17" s="10" t="s">
        <v>508</v>
      </c>
      <c r="C17" s="16">
        <v>37380.800000000003</v>
      </c>
      <c r="E17" s="15" t="s">
        <v>488</v>
      </c>
      <c r="F17" s="15" t="s">
        <v>509</v>
      </c>
      <c r="G17" s="10"/>
      <c r="H17" s="10"/>
      <c r="I17" s="10"/>
    </row>
    <row r="18" spans="1:9" x14ac:dyDescent="0.25">
      <c r="A18">
        <v>15</v>
      </c>
      <c r="B18" s="10" t="s">
        <v>508</v>
      </c>
      <c r="C18" s="16">
        <v>37380.800000000003</v>
      </c>
      <c r="E18" s="15" t="s">
        <v>488</v>
      </c>
      <c r="F18" s="15" t="s">
        <v>509</v>
      </c>
      <c r="G18" s="10"/>
      <c r="H18" s="10"/>
      <c r="I18" s="10"/>
    </row>
    <row r="19" spans="1:9" x14ac:dyDescent="0.25">
      <c r="A19">
        <v>16</v>
      </c>
      <c r="B19" s="10" t="s">
        <v>508</v>
      </c>
      <c r="C19" s="16">
        <v>22923.599999999999</v>
      </c>
      <c r="E19" s="15" t="s">
        <v>488</v>
      </c>
      <c r="F19" s="15" t="s">
        <v>509</v>
      </c>
      <c r="G19" s="10"/>
      <c r="H19" s="10"/>
      <c r="I19" s="10"/>
    </row>
    <row r="20" spans="1:9" x14ac:dyDescent="0.25">
      <c r="A20">
        <v>17</v>
      </c>
      <c r="B20" s="10" t="s">
        <v>508</v>
      </c>
      <c r="C20" s="16">
        <v>22923.599999999999</v>
      </c>
      <c r="E20" s="15" t="s">
        <v>488</v>
      </c>
      <c r="F20" s="15" t="s">
        <v>509</v>
      </c>
      <c r="G20" s="10"/>
      <c r="H20" s="10"/>
      <c r="I20" s="10"/>
    </row>
    <row r="21" spans="1:9" x14ac:dyDescent="0.25">
      <c r="A21">
        <v>18</v>
      </c>
      <c r="B21" s="10" t="s">
        <v>508</v>
      </c>
      <c r="C21" s="16">
        <v>22923.599999999999</v>
      </c>
      <c r="E21" s="15" t="s">
        <v>488</v>
      </c>
      <c r="F21" s="15" t="s">
        <v>509</v>
      </c>
      <c r="G21" s="10"/>
      <c r="H21" s="10"/>
      <c r="I21" s="10"/>
    </row>
    <row r="22" spans="1:9" x14ac:dyDescent="0.25">
      <c r="A22">
        <v>19</v>
      </c>
      <c r="B22" s="10" t="s">
        <v>508</v>
      </c>
      <c r="C22" s="16">
        <v>22923.599999999999</v>
      </c>
      <c r="E22" s="15" t="s">
        <v>488</v>
      </c>
      <c r="F22" s="15" t="s">
        <v>509</v>
      </c>
      <c r="G22" s="10"/>
      <c r="H22" s="10"/>
      <c r="I22" s="10"/>
    </row>
    <row r="23" spans="1:9" x14ac:dyDescent="0.25">
      <c r="A23">
        <v>20</v>
      </c>
      <c r="B23" s="10" t="s">
        <v>508</v>
      </c>
      <c r="C23" s="16">
        <v>14332</v>
      </c>
      <c r="E23" s="15" t="s">
        <v>488</v>
      </c>
      <c r="F23" s="15" t="s">
        <v>509</v>
      </c>
      <c r="G23" s="10"/>
      <c r="H23" s="10"/>
      <c r="I23" s="10"/>
    </row>
    <row r="24" spans="1:9" x14ac:dyDescent="0.25">
      <c r="A24">
        <v>21</v>
      </c>
      <c r="B24" s="10" t="s">
        <v>508</v>
      </c>
      <c r="C24" s="16">
        <v>14332</v>
      </c>
      <c r="E24" s="15" t="s">
        <v>488</v>
      </c>
      <c r="F24" s="15" t="s">
        <v>509</v>
      </c>
      <c r="G24" s="10"/>
      <c r="H24" s="10"/>
      <c r="I24" s="10"/>
    </row>
    <row r="25" spans="1:9" x14ac:dyDescent="0.25">
      <c r="A25">
        <v>22</v>
      </c>
      <c r="B25" s="10" t="s">
        <v>508</v>
      </c>
      <c r="C25" s="16">
        <v>14332</v>
      </c>
      <c r="E25" s="15" t="s">
        <v>488</v>
      </c>
      <c r="F25" s="15" t="s">
        <v>509</v>
      </c>
      <c r="G25" s="10"/>
      <c r="H25" s="10"/>
      <c r="I25" s="10"/>
    </row>
    <row r="26" spans="1:9" x14ac:dyDescent="0.25">
      <c r="A26">
        <v>23</v>
      </c>
      <c r="B26" s="10" t="s">
        <v>508</v>
      </c>
      <c r="C26" s="16">
        <v>14332</v>
      </c>
      <c r="E26" s="15" t="s">
        <v>488</v>
      </c>
      <c r="F26" s="15" t="s">
        <v>509</v>
      </c>
      <c r="G26" s="10"/>
      <c r="H26" s="10"/>
      <c r="I26" s="10"/>
    </row>
    <row r="27" spans="1:9" x14ac:dyDescent="0.25">
      <c r="A27">
        <v>24</v>
      </c>
      <c r="B27" s="10" t="s">
        <v>508</v>
      </c>
      <c r="C27" s="16">
        <v>14332</v>
      </c>
      <c r="E27" s="15" t="s">
        <v>488</v>
      </c>
      <c r="F27" s="15" t="s">
        <v>509</v>
      </c>
      <c r="G27" s="10"/>
      <c r="H27" s="10"/>
      <c r="I27" s="10"/>
    </row>
    <row r="28" spans="1:9" x14ac:dyDescent="0.25">
      <c r="A28">
        <v>25</v>
      </c>
      <c r="B28" s="10" t="s">
        <v>508</v>
      </c>
      <c r="C28" s="16">
        <v>8518</v>
      </c>
      <c r="E28" s="15" t="s">
        <v>488</v>
      </c>
      <c r="F28" s="15" t="s">
        <v>509</v>
      </c>
      <c r="G28" s="10"/>
      <c r="H28" s="10"/>
      <c r="I28" s="10"/>
    </row>
    <row r="29" spans="1:9" x14ac:dyDescent="0.25">
      <c r="A29">
        <v>26</v>
      </c>
      <c r="B29" s="10" t="s">
        <v>508</v>
      </c>
      <c r="C29" s="16">
        <v>10351.290000000001</v>
      </c>
      <c r="E29" s="15" t="s">
        <v>488</v>
      </c>
      <c r="F29" s="15" t="s">
        <v>509</v>
      </c>
      <c r="G29" s="10"/>
      <c r="H29" s="10"/>
      <c r="I29" s="10"/>
    </row>
    <row r="30" spans="1:9" x14ac:dyDescent="0.25">
      <c r="A30">
        <v>27</v>
      </c>
      <c r="B30" s="10" t="s">
        <v>508</v>
      </c>
      <c r="C30" s="16">
        <v>12333.6</v>
      </c>
      <c r="E30" s="15" t="s">
        <v>488</v>
      </c>
      <c r="F30" s="15" t="s">
        <v>509</v>
      </c>
      <c r="G30" s="10"/>
      <c r="H30" s="10"/>
      <c r="I30" s="10"/>
    </row>
    <row r="31" spans="1:9" x14ac:dyDescent="0.25">
      <c r="A31">
        <v>28</v>
      </c>
      <c r="B31" s="10" t="s">
        <v>508</v>
      </c>
      <c r="C31" s="16">
        <v>11093.2</v>
      </c>
      <c r="E31" s="15" t="s">
        <v>488</v>
      </c>
      <c r="F31" s="15" t="s">
        <v>509</v>
      </c>
      <c r="G31" s="10"/>
      <c r="H31" s="10"/>
      <c r="I31" s="10"/>
    </row>
    <row r="32" spans="1:9" x14ac:dyDescent="0.25">
      <c r="A32">
        <v>29</v>
      </c>
      <c r="B32" s="10" t="s">
        <v>508</v>
      </c>
      <c r="C32" s="16">
        <v>11093.2</v>
      </c>
      <c r="E32" s="15" t="s">
        <v>488</v>
      </c>
      <c r="F32" s="15" t="s">
        <v>509</v>
      </c>
      <c r="G32" s="10"/>
      <c r="H32" s="10"/>
      <c r="I32" s="10"/>
    </row>
    <row r="33" spans="1:9" x14ac:dyDescent="0.25">
      <c r="A33">
        <v>30</v>
      </c>
      <c r="B33" s="10" t="s">
        <v>508</v>
      </c>
      <c r="C33" s="16">
        <v>11093.2</v>
      </c>
      <c r="E33" s="15" t="s">
        <v>488</v>
      </c>
      <c r="F33" s="15" t="s">
        <v>509</v>
      </c>
      <c r="G33" s="10"/>
      <c r="H33" s="10"/>
      <c r="I33" s="10"/>
    </row>
    <row r="34" spans="1:9" x14ac:dyDescent="0.25">
      <c r="A34">
        <v>31</v>
      </c>
      <c r="B34" s="10" t="s">
        <v>508</v>
      </c>
      <c r="C34" s="16">
        <v>11093.2</v>
      </c>
      <c r="E34" s="15" t="s">
        <v>488</v>
      </c>
      <c r="F34" s="15" t="s">
        <v>509</v>
      </c>
      <c r="G34" s="10"/>
      <c r="H34" s="10"/>
      <c r="I34" s="10"/>
    </row>
    <row r="35" spans="1:9" x14ac:dyDescent="0.25">
      <c r="A35">
        <v>32</v>
      </c>
      <c r="B35" s="10" t="s">
        <v>508</v>
      </c>
      <c r="C35" s="16">
        <v>11093.2</v>
      </c>
      <c r="E35" s="15" t="s">
        <v>488</v>
      </c>
      <c r="F35" s="15" t="s">
        <v>509</v>
      </c>
      <c r="G35" s="10"/>
      <c r="H35" s="10"/>
      <c r="I35" s="10"/>
    </row>
    <row r="36" spans="1:9" x14ac:dyDescent="0.25">
      <c r="A36">
        <v>33</v>
      </c>
      <c r="B36" s="10" t="s">
        <v>508</v>
      </c>
      <c r="C36" s="16">
        <v>11093.2</v>
      </c>
      <c r="E36" s="15" t="s">
        <v>488</v>
      </c>
      <c r="F36" s="15" t="s">
        <v>509</v>
      </c>
      <c r="G36" s="10"/>
      <c r="H36" s="10"/>
      <c r="I36" s="10"/>
    </row>
    <row r="37" spans="1:9" x14ac:dyDescent="0.25">
      <c r="A37">
        <v>34</v>
      </c>
      <c r="B37" s="10" t="s">
        <v>508</v>
      </c>
      <c r="C37" s="16">
        <v>11093.2</v>
      </c>
      <c r="E37" s="15" t="s">
        <v>488</v>
      </c>
      <c r="F37" s="15" t="s">
        <v>509</v>
      </c>
      <c r="G37" s="10"/>
      <c r="H37" s="10"/>
      <c r="I37" s="10"/>
    </row>
    <row r="38" spans="1:9" x14ac:dyDescent="0.25">
      <c r="A38">
        <v>35</v>
      </c>
      <c r="B38" s="10" t="s">
        <v>508</v>
      </c>
      <c r="C38" s="16">
        <v>11093.2</v>
      </c>
      <c r="E38" s="15" t="s">
        <v>488</v>
      </c>
      <c r="F38" s="15" t="s">
        <v>509</v>
      </c>
      <c r="G38" s="10"/>
      <c r="H38" s="10"/>
      <c r="I38" s="10"/>
    </row>
    <row r="39" spans="1:9" x14ac:dyDescent="0.25">
      <c r="A39">
        <v>36</v>
      </c>
      <c r="B39" s="10" t="s">
        <v>508</v>
      </c>
      <c r="C39" s="16">
        <v>8518</v>
      </c>
      <c r="E39" s="15" t="s">
        <v>488</v>
      </c>
      <c r="F39" s="15" t="s">
        <v>509</v>
      </c>
      <c r="G39" s="10"/>
      <c r="H39" s="10"/>
      <c r="I39" s="10"/>
    </row>
    <row r="40" spans="1:9" x14ac:dyDescent="0.25">
      <c r="A40">
        <v>37</v>
      </c>
      <c r="B40" s="10" t="s">
        <v>508</v>
      </c>
      <c r="C40" s="16">
        <v>17947.2</v>
      </c>
      <c r="E40" s="15" t="s">
        <v>488</v>
      </c>
      <c r="F40" s="15" t="s">
        <v>509</v>
      </c>
      <c r="G40" s="10"/>
      <c r="H40" s="10"/>
      <c r="I40" s="10"/>
    </row>
    <row r="41" spans="1:9" x14ac:dyDescent="0.25">
      <c r="A41">
        <v>38</v>
      </c>
      <c r="B41" s="10" t="s">
        <v>508</v>
      </c>
      <c r="C41" s="16">
        <v>11216.8</v>
      </c>
      <c r="E41" s="15" t="s">
        <v>488</v>
      </c>
      <c r="F41" s="15" t="s">
        <v>509</v>
      </c>
      <c r="G41" s="10"/>
      <c r="H41" s="10"/>
      <c r="I41" s="10"/>
    </row>
    <row r="42" spans="1:9" x14ac:dyDescent="0.25">
      <c r="A42">
        <v>39</v>
      </c>
      <c r="B42" s="10" t="s">
        <v>508</v>
      </c>
      <c r="C42" s="16">
        <v>10469.200000000001</v>
      </c>
      <c r="E42" s="15" t="s">
        <v>488</v>
      </c>
      <c r="F42" s="15" t="s">
        <v>509</v>
      </c>
      <c r="G42" s="10"/>
      <c r="H42" s="10"/>
      <c r="I42" s="10"/>
    </row>
    <row r="43" spans="1:9" x14ac:dyDescent="0.25">
      <c r="A43">
        <v>40</v>
      </c>
      <c r="B43" s="10" t="s">
        <v>508</v>
      </c>
      <c r="C43" s="16">
        <v>32334.400000000001</v>
      </c>
      <c r="E43" s="15" t="s">
        <v>488</v>
      </c>
      <c r="F43" s="15" t="s">
        <v>509</v>
      </c>
      <c r="G43" s="10"/>
      <c r="H43" s="10"/>
      <c r="I43" s="10"/>
    </row>
    <row r="44" spans="1:9" x14ac:dyDescent="0.25">
      <c r="A44">
        <v>41</v>
      </c>
      <c r="B44" s="10" t="s">
        <v>508</v>
      </c>
      <c r="C44" s="16">
        <v>5982.4</v>
      </c>
      <c r="E44" s="15" t="s">
        <v>488</v>
      </c>
      <c r="F44" s="15" t="s">
        <v>509</v>
      </c>
      <c r="G44" s="10"/>
      <c r="H44" s="10"/>
      <c r="I44" s="10"/>
    </row>
    <row r="45" spans="1:9" x14ac:dyDescent="0.25">
      <c r="A45">
        <v>42</v>
      </c>
      <c r="B45" s="10" t="s">
        <v>508</v>
      </c>
      <c r="C45" s="16">
        <v>32334.400000000001</v>
      </c>
      <c r="E45" s="15" t="s">
        <v>488</v>
      </c>
      <c r="F45" s="15" t="s">
        <v>509</v>
      </c>
      <c r="G45" s="10"/>
      <c r="H45" s="10"/>
      <c r="I45" s="10"/>
    </row>
    <row r="46" spans="1:9" x14ac:dyDescent="0.25">
      <c r="A46">
        <v>43</v>
      </c>
      <c r="B46" s="10" t="s">
        <v>508</v>
      </c>
      <c r="C46" s="16">
        <v>17947.2</v>
      </c>
      <c r="E46" s="15" t="s">
        <v>488</v>
      </c>
      <c r="F46" s="15" t="s">
        <v>509</v>
      </c>
      <c r="G46" s="10"/>
      <c r="H46" s="10"/>
      <c r="I46" s="10"/>
    </row>
    <row r="47" spans="1:9" x14ac:dyDescent="0.25">
      <c r="A47">
        <v>44</v>
      </c>
      <c r="B47" s="10" t="s">
        <v>508</v>
      </c>
      <c r="C47" s="16">
        <v>32334.400000000001</v>
      </c>
      <c r="E47" s="15" t="s">
        <v>488</v>
      </c>
      <c r="F47" s="15" t="s">
        <v>509</v>
      </c>
      <c r="G47" s="10"/>
      <c r="H47" s="10"/>
      <c r="I47" s="10"/>
    </row>
    <row r="48" spans="1:9" x14ac:dyDescent="0.25">
      <c r="A48">
        <v>45</v>
      </c>
      <c r="B48" s="10" t="s">
        <v>508</v>
      </c>
      <c r="C48" s="16">
        <v>32334.400000000001</v>
      </c>
      <c r="E48" s="15" t="s">
        <v>488</v>
      </c>
      <c r="F48" s="15" t="s">
        <v>509</v>
      </c>
      <c r="G48" s="10"/>
      <c r="H48" s="10"/>
      <c r="I48" s="10"/>
    </row>
    <row r="49" spans="1:9" x14ac:dyDescent="0.25">
      <c r="A49">
        <v>46</v>
      </c>
      <c r="B49" s="10" t="s">
        <v>508</v>
      </c>
      <c r="C49" s="16">
        <v>29912</v>
      </c>
      <c r="E49" s="15" t="s">
        <v>488</v>
      </c>
      <c r="F49" s="15" t="s">
        <v>509</v>
      </c>
      <c r="G49" s="10"/>
      <c r="H49" s="10"/>
      <c r="I49" s="10"/>
    </row>
    <row r="50" spans="1:9" x14ac:dyDescent="0.25">
      <c r="A50">
        <v>47</v>
      </c>
      <c r="B50" s="10" t="s">
        <v>508</v>
      </c>
      <c r="C50" s="16">
        <v>11964.8</v>
      </c>
      <c r="E50" s="15" t="s">
        <v>488</v>
      </c>
      <c r="F50" s="15" t="s">
        <v>509</v>
      </c>
      <c r="G50" s="10"/>
      <c r="H50" s="10"/>
      <c r="I50" s="10"/>
    </row>
    <row r="51" spans="1:9" x14ac:dyDescent="0.25">
      <c r="A51">
        <v>48</v>
      </c>
      <c r="B51" s="10" t="s">
        <v>508</v>
      </c>
      <c r="C51" s="16">
        <v>11964.8</v>
      </c>
      <c r="E51" s="15" t="s">
        <v>488</v>
      </c>
      <c r="F51" s="15" t="s">
        <v>509</v>
      </c>
      <c r="G51" s="10"/>
      <c r="H51" s="10"/>
      <c r="I51" s="10"/>
    </row>
    <row r="52" spans="1:9" x14ac:dyDescent="0.25">
      <c r="A52">
        <v>49</v>
      </c>
      <c r="B52" s="10" t="s">
        <v>508</v>
      </c>
      <c r="C52" s="16">
        <v>17947.2</v>
      </c>
      <c r="E52" s="15" t="s">
        <v>488</v>
      </c>
      <c r="F52" s="15" t="s">
        <v>509</v>
      </c>
      <c r="G52" s="10"/>
      <c r="H52" s="10"/>
      <c r="I52" s="10"/>
    </row>
    <row r="53" spans="1:9" x14ac:dyDescent="0.25">
      <c r="A53">
        <v>50</v>
      </c>
      <c r="B53" s="10" t="s">
        <v>508</v>
      </c>
      <c r="C53" s="16">
        <v>17199.2</v>
      </c>
      <c r="E53" s="15" t="s">
        <v>488</v>
      </c>
      <c r="F53" s="15" t="s">
        <v>509</v>
      </c>
      <c r="G53" s="10"/>
      <c r="H53" s="10"/>
      <c r="I53" s="10"/>
    </row>
    <row r="54" spans="1:9" x14ac:dyDescent="0.25">
      <c r="A54">
        <v>51</v>
      </c>
      <c r="B54" s="10" t="s">
        <v>508</v>
      </c>
      <c r="C54" s="16">
        <v>12712.4</v>
      </c>
      <c r="E54" s="15" t="s">
        <v>488</v>
      </c>
      <c r="F54" s="15" t="s">
        <v>509</v>
      </c>
      <c r="G54" s="10"/>
      <c r="H54" s="10"/>
      <c r="I54" s="10"/>
    </row>
    <row r="55" spans="1:9" x14ac:dyDescent="0.25">
      <c r="A55">
        <v>52</v>
      </c>
      <c r="B55" s="10" t="s">
        <v>508</v>
      </c>
      <c r="C55" s="16">
        <v>10469.200000000001</v>
      </c>
      <c r="E55" s="15" t="s">
        <v>488</v>
      </c>
      <c r="F55" s="15" t="s">
        <v>509</v>
      </c>
      <c r="G55" s="10"/>
      <c r="H55" s="10"/>
      <c r="I55" s="10"/>
    </row>
    <row r="56" spans="1:9" x14ac:dyDescent="0.25">
      <c r="A56">
        <v>53</v>
      </c>
      <c r="B56" s="10" t="s">
        <v>508</v>
      </c>
      <c r="C56" s="16">
        <v>8973.6</v>
      </c>
      <c r="E56" s="15" t="s">
        <v>488</v>
      </c>
      <c r="F56" s="15" t="s">
        <v>509</v>
      </c>
      <c r="G56" s="10"/>
      <c r="H56" s="10"/>
      <c r="I56" s="10"/>
    </row>
    <row r="57" spans="1:9" x14ac:dyDescent="0.25">
      <c r="A57">
        <v>54</v>
      </c>
      <c r="B57" s="10" t="s">
        <v>508</v>
      </c>
      <c r="C57" s="16">
        <v>16451.599999999999</v>
      </c>
      <c r="E57" s="15" t="s">
        <v>488</v>
      </c>
      <c r="F57" s="15" t="s">
        <v>509</v>
      </c>
      <c r="G57" s="10"/>
      <c r="H57" s="10"/>
      <c r="I57" s="10"/>
    </row>
    <row r="58" spans="1:9" x14ac:dyDescent="0.25">
      <c r="A58">
        <v>55</v>
      </c>
      <c r="B58" s="10" t="s">
        <v>508</v>
      </c>
      <c r="C58" s="16">
        <v>17947.2</v>
      </c>
      <c r="E58" s="15" t="s">
        <v>488</v>
      </c>
      <c r="F58" s="15" t="s">
        <v>509</v>
      </c>
      <c r="G58" s="10"/>
      <c r="H58" s="10"/>
      <c r="I58" s="10"/>
    </row>
    <row r="59" spans="1:9" x14ac:dyDescent="0.25">
      <c r="A59">
        <v>56</v>
      </c>
      <c r="B59" s="10" t="s">
        <v>508</v>
      </c>
      <c r="C59" s="16">
        <v>17947.2</v>
      </c>
      <c r="E59" s="15" t="s">
        <v>488</v>
      </c>
      <c r="F59" s="15" t="s">
        <v>509</v>
      </c>
      <c r="G59" s="10"/>
      <c r="H59" s="10"/>
      <c r="I59" s="10"/>
    </row>
    <row r="60" spans="1:9" x14ac:dyDescent="0.25">
      <c r="A60">
        <v>57</v>
      </c>
      <c r="B60" s="10" t="s">
        <v>508</v>
      </c>
      <c r="C60" s="16">
        <v>18694.8</v>
      </c>
      <c r="E60" s="15" t="s">
        <v>488</v>
      </c>
      <c r="F60" s="15" t="s">
        <v>509</v>
      </c>
      <c r="G60" s="10"/>
      <c r="H60" s="10"/>
      <c r="I60" s="10"/>
    </row>
    <row r="61" spans="1:9" x14ac:dyDescent="0.25">
      <c r="A61">
        <v>58</v>
      </c>
      <c r="B61" s="10" t="s">
        <v>508</v>
      </c>
      <c r="C61" s="16">
        <v>17947.2</v>
      </c>
      <c r="E61" s="15" t="s">
        <v>488</v>
      </c>
      <c r="F61" s="15" t="s">
        <v>509</v>
      </c>
      <c r="G61" s="10"/>
      <c r="H61" s="10"/>
      <c r="I61" s="10"/>
    </row>
    <row r="62" spans="1:9" x14ac:dyDescent="0.25">
      <c r="A62">
        <v>59</v>
      </c>
      <c r="B62" s="10" t="s">
        <v>508</v>
      </c>
      <c r="C62" s="16">
        <v>20190.400000000001</v>
      </c>
      <c r="E62" s="15" t="s">
        <v>488</v>
      </c>
      <c r="F62" s="15" t="s">
        <v>509</v>
      </c>
      <c r="G62" s="10"/>
      <c r="H62" s="10"/>
      <c r="I62" s="10"/>
    </row>
    <row r="63" spans="1:9" x14ac:dyDescent="0.25">
      <c r="A63">
        <v>60</v>
      </c>
      <c r="B63" s="10" t="s">
        <v>508</v>
      </c>
      <c r="C63" s="16">
        <v>8973.6</v>
      </c>
      <c r="E63" s="15" t="s">
        <v>488</v>
      </c>
      <c r="F63" s="15" t="s">
        <v>509</v>
      </c>
      <c r="G63" s="10"/>
      <c r="H63" s="10"/>
      <c r="I63" s="10"/>
    </row>
    <row r="64" spans="1:9" x14ac:dyDescent="0.25">
      <c r="A64">
        <v>61</v>
      </c>
      <c r="B64" s="10" t="s">
        <v>508</v>
      </c>
      <c r="C64" s="16">
        <v>17199.2</v>
      </c>
      <c r="E64" s="15" t="s">
        <v>488</v>
      </c>
      <c r="F64" s="15" t="s">
        <v>509</v>
      </c>
      <c r="G64" s="10"/>
      <c r="H64" s="10"/>
      <c r="I64" s="10"/>
    </row>
    <row r="65" spans="1:9" x14ac:dyDescent="0.25">
      <c r="A65">
        <v>62</v>
      </c>
      <c r="B65" s="10" t="s">
        <v>508</v>
      </c>
      <c r="C65" s="16">
        <v>16451.599999999999</v>
      </c>
      <c r="E65" s="15" t="s">
        <v>488</v>
      </c>
      <c r="F65" s="15" t="s">
        <v>509</v>
      </c>
      <c r="G65" s="10"/>
      <c r="H65" s="10"/>
      <c r="I65" s="10"/>
    </row>
    <row r="66" spans="1:9" x14ac:dyDescent="0.25">
      <c r="A66">
        <v>63</v>
      </c>
      <c r="B66" s="10" t="s">
        <v>508</v>
      </c>
      <c r="C66" s="16">
        <v>17947.2</v>
      </c>
      <c r="E66" s="15" t="s">
        <v>488</v>
      </c>
      <c r="F66" s="15" t="s">
        <v>509</v>
      </c>
      <c r="G66" s="10"/>
      <c r="H66" s="10"/>
      <c r="I66" s="10"/>
    </row>
    <row r="67" spans="1:9" x14ac:dyDescent="0.25">
      <c r="A67">
        <v>64</v>
      </c>
      <c r="B67" s="10" t="s">
        <v>508</v>
      </c>
      <c r="C67" s="16">
        <v>18694.8</v>
      </c>
      <c r="E67" s="15" t="s">
        <v>488</v>
      </c>
      <c r="F67" s="15" t="s">
        <v>509</v>
      </c>
      <c r="G67" s="10"/>
      <c r="H67" s="10"/>
      <c r="I67" s="10"/>
    </row>
    <row r="68" spans="1:9" x14ac:dyDescent="0.25">
      <c r="A68">
        <v>65</v>
      </c>
      <c r="B68" s="10" t="s">
        <v>508</v>
      </c>
      <c r="C68" s="16">
        <v>17947.2</v>
      </c>
      <c r="E68" s="15" t="s">
        <v>488</v>
      </c>
      <c r="F68" s="15" t="s">
        <v>509</v>
      </c>
      <c r="G68" s="10"/>
      <c r="H68" s="10"/>
      <c r="I68" s="10"/>
    </row>
    <row r="69" spans="1:9" x14ac:dyDescent="0.25">
      <c r="A69">
        <v>66</v>
      </c>
      <c r="B69" s="10" t="s">
        <v>508</v>
      </c>
      <c r="C69" s="16">
        <v>17947.2</v>
      </c>
      <c r="E69" s="15" t="s">
        <v>488</v>
      </c>
      <c r="F69" s="15" t="s">
        <v>509</v>
      </c>
      <c r="G69" s="10"/>
      <c r="H69" s="10"/>
      <c r="I69" s="10"/>
    </row>
    <row r="70" spans="1:9" x14ac:dyDescent="0.25">
      <c r="A70">
        <v>67</v>
      </c>
      <c r="B70" s="10" t="s">
        <v>508</v>
      </c>
      <c r="C70" s="16">
        <v>17199.2</v>
      </c>
      <c r="E70" s="15" t="s">
        <v>488</v>
      </c>
      <c r="F70" s="15" t="s">
        <v>509</v>
      </c>
      <c r="G70" s="10"/>
      <c r="H70" s="10"/>
      <c r="I70" s="10"/>
    </row>
    <row r="71" spans="1:9" x14ac:dyDescent="0.25">
      <c r="A71">
        <v>68</v>
      </c>
      <c r="B71" s="10" t="s">
        <v>508</v>
      </c>
      <c r="C71" s="16">
        <v>14956</v>
      </c>
      <c r="E71" s="15" t="s">
        <v>488</v>
      </c>
      <c r="F71" s="15" t="s">
        <v>509</v>
      </c>
      <c r="G71" s="10"/>
      <c r="H71" s="10"/>
      <c r="I71" s="10"/>
    </row>
    <row r="72" spans="1:9" x14ac:dyDescent="0.25">
      <c r="A72">
        <v>69</v>
      </c>
      <c r="B72" s="10" t="s">
        <v>508</v>
      </c>
      <c r="C72" s="16">
        <v>18694.8</v>
      </c>
      <c r="E72" s="15" t="s">
        <v>488</v>
      </c>
      <c r="F72" s="15" t="s">
        <v>509</v>
      </c>
      <c r="G72" s="10"/>
      <c r="H72" s="10"/>
      <c r="I72" s="10"/>
    </row>
    <row r="73" spans="1:9" x14ac:dyDescent="0.25">
      <c r="A73">
        <v>70</v>
      </c>
      <c r="B73" s="10" t="s">
        <v>508</v>
      </c>
      <c r="C73" s="16">
        <v>14208</v>
      </c>
      <c r="E73" s="15" t="s">
        <v>488</v>
      </c>
      <c r="F73" s="15" t="s">
        <v>509</v>
      </c>
      <c r="G73" s="10"/>
      <c r="H73" s="10"/>
      <c r="I73" s="10"/>
    </row>
    <row r="74" spans="1:9" x14ac:dyDescent="0.25">
      <c r="A74">
        <v>71</v>
      </c>
      <c r="B74" s="10" t="s">
        <v>508</v>
      </c>
      <c r="C74" s="16">
        <v>5070.08</v>
      </c>
      <c r="E74" s="15" t="s">
        <v>488</v>
      </c>
      <c r="F74" s="15" t="s">
        <v>509</v>
      </c>
      <c r="G74" s="10"/>
      <c r="H74" s="10"/>
      <c r="I74" s="10"/>
    </row>
    <row r="75" spans="1:9" x14ac:dyDescent="0.25">
      <c r="A75">
        <v>72</v>
      </c>
      <c r="B75" s="10" t="s">
        <v>508</v>
      </c>
      <c r="C75" s="16">
        <v>10686.3</v>
      </c>
      <c r="E75" s="15" t="s">
        <v>488</v>
      </c>
      <c r="F75" s="15" t="s">
        <v>509</v>
      </c>
      <c r="G75" s="10"/>
      <c r="H75" s="10"/>
      <c r="I75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3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Hoja1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PC-AUXFINANZAS</cp:lastModifiedBy>
  <dcterms:created xsi:type="dcterms:W3CDTF">2023-05-31T20:30:54Z</dcterms:created>
  <dcterms:modified xsi:type="dcterms:W3CDTF">2024-02-02T20:19:57Z</dcterms:modified>
</cp:coreProperties>
</file>