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ARACION07\Desktop\TRANSPARENCIA 2021 ULTIMO TRIMESTRE\"/>
    </mc:Choice>
  </mc:AlternateContent>
  <xr:revisionPtr revIDLastSave="0" documentId="13_ncr:1_{F3AB38E8-EA55-4532-8045-9BFB15573EB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73144" sheetId="2" r:id="rId2"/>
  </sheets>
  <calcPr calcId="191029"/>
</workbook>
</file>

<file path=xl/calcChain.xml><?xml version="1.0" encoding="utf-8"?>
<calcChain xmlns="http://schemas.openxmlformats.org/spreadsheetml/2006/main">
  <c r="E27" i="2" l="1"/>
  <c r="E25" i="2"/>
  <c r="E24" i="2"/>
  <c r="E23" i="2"/>
  <c r="D27" i="2"/>
  <c r="G21" i="2"/>
  <c r="F21" i="2"/>
  <c r="D21" i="2"/>
  <c r="F19" i="2"/>
  <c r="E19" i="2"/>
  <c r="G18" i="2"/>
  <c r="F18" i="2"/>
  <c r="G17" i="2"/>
  <c r="F17" i="2"/>
  <c r="E17" i="2"/>
  <c r="F15" i="2"/>
  <c r="E15" i="2"/>
  <c r="D15" i="2"/>
  <c r="G13" i="2"/>
  <c r="F13" i="2"/>
  <c r="E13" i="2"/>
  <c r="G12" i="2"/>
  <c r="F12" i="2"/>
  <c r="E12" i="2"/>
  <c r="G11" i="2"/>
  <c r="F11" i="2"/>
  <c r="E11" i="2"/>
  <c r="A6" i="2"/>
  <c r="A7" i="2" s="1"/>
  <c r="A8" i="2" s="1"/>
  <c r="A9" i="2" s="1"/>
  <c r="A5" i="2"/>
  <c r="D24" i="1"/>
  <c r="D25" i="1" s="1"/>
  <c r="D21" i="1"/>
  <c r="D22" i="1" s="1"/>
  <c r="D16" i="1"/>
  <c r="D17" i="1" s="1"/>
  <c r="D18" i="1" s="1"/>
  <c r="D19" i="1" s="1"/>
  <c r="D9" i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<sst xmlns="http://schemas.openxmlformats.org/spreadsheetml/2006/main" count="132" uniqueCount="62">
  <si>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</si>
  <si>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</si>
  <si>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</si>
  <si>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</si>
  <si>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</si>
  <si>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</si>
  <si>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</si>
  <si>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</si>
  <si>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</si>
  <si>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</si>
  <si>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</si>
  <si>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</si>
  <si>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</si>
  <si>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</si>
  <si>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</si>
  <si>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</si>
  <si>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</si>
  <si>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</si>
  <si>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</si>
  <si>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</si>
  <si>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</si>
  <si>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</si>
  <si>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</si>
  <si>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</si>
  <si>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</si>
  <si>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</si>
  <si>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</si>
  <si>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</si>
  <si>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</si>
  <si>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</si>
  <si>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</si>
  <si>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</si>
  <si>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</si>
  <si>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</si>
  <si>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</si>
  <si>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</si>
  <si>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</si>
  <si>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</si>
  <si>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</si>
  <si>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</si>
  <si>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</si>
  <si>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</si>
  <si>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</si>
  <si>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</si>
  <si>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</si>
  <si>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</si>
  <si>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</si>
  <si>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</si>
  <si>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</si>
  <si>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</si>
  <si>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</si>
  <si>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https://1drv.ms/b/s!Ak-pdObkIbQolX3_nchCPWbrCrWs?e=Me48gG</t>
  </si>
  <si>
    <t>DIRECCION DE ADMINISTRACION</t>
  </si>
  <si>
    <t>https://1drv.ms/b/s!Ak-pdObkIbQolkWBFUMj8-gTNWBz?e=zj38kT</t>
  </si>
  <si>
    <t>https://1drv.ms/b/s!Ak-pdObkIbQomB09SCOaE5Y1sWqv?e=zEx4Lt</t>
  </si>
  <si>
    <t>SERVICIOS PERSONALES</t>
  </si>
  <si>
    <t>MATERIALES Y SUMINISTROS</t>
  </si>
  <si>
    <t>SERVICIOS GENERALES</t>
  </si>
  <si>
    <t>TRANSFERENCIAS, ASIGNACIONES, SUBSIDIOS Y OTRAS AYUDAS</t>
  </si>
  <si>
    <t xml:space="preserve">BIENES MUEBLES, INMUEBLES E INTANGIBLES </t>
  </si>
  <si>
    <t>PARTICIPACIONES</t>
  </si>
  <si>
    <t>https://1drv.ms/b/s!Ak-pdObkIbQomEZNut0-SQpjTzOy?e=Cg4R8j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</si>
</sst>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3" fillId="3" borderId="0" xfId="2"/>
    <xf numFmtId="0" fontId="4" fillId="3" borderId="0" xfId="1" applyFill="1"/>
    <xf numFmtId="0" fontId="3" fillId="3" borderId="0" xfId="3"/>
    <xf numFmtId="165" fontId="0" fillId="3" borderId="0" xfId="4" applyNumberFormat="1" applyFont="1" applyFill="1" applyProtection="1"/>
    <xf numFmtId="0" fontId="0" fillId="3" borderId="0" xfId="3" applyFont="1"/>
    <xf numFmtId="165" fontId="0" fillId="3" borderId="0" xfId="4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Hipervínculo" xfId="1" builtinId="8"/>
    <cellStyle name="Millares 3" xfId="4" xr:uid="{F2D171A5-4154-479A-954E-A2A54423CDDA}"/>
    <cellStyle name="Normal" xfId="0" builtinId="0"/>
    <cellStyle name="Normal 2" xfId="3" xr:uid="{759F2290-A8D7-4251-8126-5A6F51313D3B}"/>
    <cellStyle name="Normal 5" xfId="2" xr:uid="{AD282260-E73D-4E73-8E2D-CE36BF600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-pdObkIbQomEZNut0-SQpjTzOy?e=Cg4R8j" TargetMode="External"/><Relationship Id="rId3" Type="http://schemas.openxmlformats.org/officeDocument/2006/relationships/hyperlink" Target="https://1drv.ms/b/s!Ak-pdObkIbQolkWBFUMj8-gTNWBz?e=zj38kT" TargetMode="External"/><Relationship Id="rId7" Type="http://schemas.openxmlformats.org/officeDocument/2006/relationships/hyperlink" Target="https://1drv.ms/b/s!Ak-pdObkIbQomEZNut0-SQpjTzOy?e=Cg4R8j" TargetMode="External"/><Relationship Id="rId2" Type="http://schemas.openxmlformats.org/officeDocument/2006/relationships/hyperlink" Target="https://1drv.ms/b/s!Ak-pdObkIbQolX3_nchCPWbrCrWs?e=Me48gG" TargetMode="External"/><Relationship Id="rId1" Type="http://schemas.openxmlformats.org/officeDocument/2006/relationships/hyperlink" Target="https://1drv.ms/b/s!Ak-pdObkIbQolX3_nchCPWbrCrWs?e=Me48gG" TargetMode="External"/><Relationship Id="rId6" Type="http://schemas.openxmlformats.org/officeDocument/2006/relationships/hyperlink" Target="https://1drv.ms/b/s!Ak-pdObkIbQomB09SCOaE5Y1sWqv?e=zEx4Lt" TargetMode="External"/><Relationship Id="rId5" Type="http://schemas.openxmlformats.org/officeDocument/2006/relationships/hyperlink" Target="https://1drv.ms/b/s!Ak-pdObkIbQomB09SCOaE5Y1sWqv?e=zEx4Lt" TargetMode="External"/><Relationship Id="rId4" Type="http://schemas.openxmlformats.org/officeDocument/2006/relationships/hyperlink" Target="https://1drv.ms/b/s!Ak-pdObkIbQolkWBFUMj8-gTNWBz?e=zj38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1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 s="4">
        <v>1</v>
      </c>
      <c r="E8" s="5" t="s">
        <v>51</v>
      </c>
      <c r="F8" s="6" t="s">
        <v>52</v>
      </c>
      <c r="G8" s="3">
        <v>44286</v>
      </c>
      <c r="H8" s="3">
        <v>44286</v>
      </c>
    </row>
    <row r="9" spans="1:9" x14ac:dyDescent="0.25">
      <c r="A9">
        <v>2021</v>
      </c>
      <c r="B9" s="3">
        <v>44197</v>
      </c>
      <c r="C9" s="3">
        <v>44286</v>
      </c>
      <c r="D9" s="4">
        <f>D8+1</f>
        <v>2</v>
      </c>
      <c r="E9" s="5" t="s">
        <v>51</v>
      </c>
      <c r="F9" s="6" t="s">
        <v>52</v>
      </c>
      <c r="G9" s="3">
        <v>44286</v>
      </c>
      <c r="H9" s="3">
        <v>44286</v>
      </c>
    </row>
    <row r="10" spans="1:9" x14ac:dyDescent="0.25">
      <c r="A10">
        <v>2021</v>
      </c>
      <c r="B10" s="3">
        <v>44197</v>
      </c>
      <c r="C10" s="3">
        <v>44286</v>
      </c>
      <c r="D10" s="4">
        <f t="shared" ref="D10:D13" si="0">D9+1</f>
        <v>3</v>
      </c>
      <c r="E10" s="5" t="s">
        <v>51</v>
      </c>
      <c r="F10" s="6" t="s">
        <v>52</v>
      </c>
      <c r="G10" s="3">
        <v>44286</v>
      </c>
      <c r="H10" s="3">
        <v>44286</v>
      </c>
    </row>
    <row r="11" spans="1:9" x14ac:dyDescent="0.25">
      <c r="A11">
        <v>2021</v>
      </c>
      <c r="B11" s="3">
        <v>44197</v>
      </c>
      <c r="C11" s="3">
        <v>44286</v>
      </c>
      <c r="D11" s="4">
        <f t="shared" si="0"/>
        <v>4</v>
      </c>
      <c r="E11" s="5" t="s">
        <v>51</v>
      </c>
      <c r="F11" s="6" t="s">
        <v>52</v>
      </c>
      <c r="G11" s="3">
        <v>44286</v>
      </c>
      <c r="H11" s="3">
        <v>44286</v>
      </c>
    </row>
    <row r="12" spans="1:9" x14ac:dyDescent="0.25">
      <c r="A12">
        <v>2021</v>
      </c>
      <c r="B12" s="3">
        <v>44197</v>
      </c>
      <c r="C12" s="3">
        <v>44286</v>
      </c>
      <c r="D12" s="4">
        <f t="shared" si="0"/>
        <v>5</v>
      </c>
      <c r="E12" s="5" t="s">
        <v>51</v>
      </c>
      <c r="F12" s="6" t="s">
        <v>52</v>
      </c>
      <c r="G12" s="3">
        <v>44286</v>
      </c>
      <c r="H12" s="3">
        <v>44286</v>
      </c>
    </row>
    <row r="13" spans="1:9" x14ac:dyDescent="0.25">
      <c r="A13">
        <v>2021</v>
      </c>
      <c r="B13" s="3">
        <v>44197</v>
      </c>
      <c r="C13" s="3">
        <v>44286</v>
      </c>
      <c r="D13" s="4">
        <f t="shared" si="0"/>
        <v>6</v>
      </c>
      <c r="E13" s="5" t="s">
        <v>51</v>
      </c>
      <c r="F13" s="6" t="s">
        <v>52</v>
      </c>
      <c r="G13" s="3">
        <v>44286</v>
      </c>
      <c r="H13" s="3">
        <v>44286</v>
      </c>
    </row>
    <row r="14" spans="1:9" x14ac:dyDescent="0.25">
      <c r="A14">
        <v>2021</v>
      </c>
      <c r="B14" s="3">
        <v>44287</v>
      </c>
      <c r="C14" s="3">
        <v>44377</v>
      </c>
      <c r="D14" s="4">
        <v>7</v>
      </c>
      <c r="E14" s="7" t="s">
        <v>53</v>
      </c>
      <c r="F14" s="6" t="s">
        <v>52</v>
      </c>
      <c r="G14" s="3">
        <v>44377</v>
      </c>
      <c r="H14" s="3">
        <v>44377</v>
      </c>
    </row>
    <row r="15" spans="1:9" x14ac:dyDescent="0.25">
      <c r="A15">
        <v>2021</v>
      </c>
      <c r="B15" s="3">
        <v>44287</v>
      </c>
      <c r="C15" s="3">
        <v>44377</v>
      </c>
      <c r="D15" s="4">
        <v>8</v>
      </c>
      <c r="E15" s="7" t="s">
        <v>53</v>
      </c>
      <c r="F15" s="6" t="s">
        <v>52</v>
      </c>
      <c r="G15" s="3">
        <v>44377</v>
      </c>
      <c r="H15" s="3">
        <v>44377</v>
      </c>
    </row>
    <row r="16" spans="1:9" x14ac:dyDescent="0.25">
      <c r="A16">
        <v>2021</v>
      </c>
      <c r="B16" s="3">
        <v>44287</v>
      </c>
      <c r="C16" s="3">
        <v>44377</v>
      </c>
      <c r="D16" s="4">
        <f t="shared" ref="D16:D25" si="1">D15+1</f>
        <v>9</v>
      </c>
      <c r="E16" s="7" t="s">
        <v>53</v>
      </c>
      <c r="F16" s="6" t="s">
        <v>52</v>
      </c>
      <c r="G16" s="3">
        <v>44377</v>
      </c>
      <c r="H16" s="3">
        <v>44377</v>
      </c>
    </row>
    <row r="17" spans="1:8" x14ac:dyDescent="0.25">
      <c r="A17">
        <v>2021</v>
      </c>
      <c r="B17" s="3">
        <v>44287</v>
      </c>
      <c r="C17" s="3">
        <v>44377</v>
      </c>
      <c r="D17" s="4">
        <f t="shared" si="1"/>
        <v>10</v>
      </c>
      <c r="E17" s="7" t="s">
        <v>53</v>
      </c>
      <c r="F17" s="6" t="s">
        <v>52</v>
      </c>
      <c r="G17" s="3">
        <v>44377</v>
      </c>
      <c r="H17" s="3">
        <v>44377</v>
      </c>
    </row>
    <row r="18" spans="1:8" x14ac:dyDescent="0.25">
      <c r="A18">
        <v>2021</v>
      </c>
      <c r="B18" s="3">
        <v>44287</v>
      </c>
      <c r="C18" s="3">
        <v>44377</v>
      </c>
      <c r="D18" s="4">
        <f t="shared" si="1"/>
        <v>11</v>
      </c>
      <c r="E18" s="7" t="s">
        <v>53</v>
      </c>
      <c r="F18" s="6" t="s">
        <v>52</v>
      </c>
      <c r="G18" s="3">
        <v>44377</v>
      </c>
      <c r="H18" s="3">
        <v>44377</v>
      </c>
    </row>
    <row r="19" spans="1:8" x14ac:dyDescent="0.25">
      <c r="A19">
        <v>2021</v>
      </c>
      <c r="B19" s="3">
        <v>44287</v>
      </c>
      <c r="C19" s="3">
        <v>44377</v>
      </c>
      <c r="D19" s="4">
        <f t="shared" si="1"/>
        <v>12</v>
      </c>
      <c r="E19" s="7" t="s">
        <v>53</v>
      </c>
      <c r="F19" s="6" t="s">
        <v>52</v>
      </c>
      <c r="G19" s="3">
        <v>44377</v>
      </c>
      <c r="H19" s="3">
        <v>44377</v>
      </c>
    </row>
    <row r="20" spans="1:8" x14ac:dyDescent="0.25">
      <c r="A20">
        <v>2021</v>
      </c>
      <c r="B20" s="3">
        <v>44378</v>
      </c>
      <c r="C20" s="3">
        <v>44469</v>
      </c>
      <c r="D20" s="4">
        <v>13</v>
      </c>
      <c r="E20" s="5" t="s">
        <v>54</v>
      </c>
      <c r="F20" s="6" t="s">
        <v>52</v>
      </c>
      <c r="G20" s="3">
        <v>44469</v>
      </c>
      <c r="H20" s="3">
        <v>44469</v>
      </c>
    </row>
    <row r="21" spans="1:8" x14ac:dyDescent="0.25">
      <c r="A21">
        <v>2021</v>
      </c>
      <c r="B21" s="3">
        <v>44378</v>
      </c>
      <c r="C21" s="3">
        <v>44469</v>
      </c>
      <c r="D21" s="4">
        <f t="shared" si="1"/>
        <v>14</v>
      </c>
      <c r="E21" s="5" t="s">
        <v>54</v>
      </c>
      <c r="F21" s="6" t="s">
        <v>52</v>
      </c>
      <c r="G21" s="3">
        <v>44469</v>
      </c>
      <c r="H21" s="3">
        <v>44469</v>
      </c>
    </row>
    <row r="22" spans="1:8" x14ac:dyDescent="0.25">
      <c r="A22">
        <v>2021</v>
      </c>
      <c r="B22" s="3">
        <v>44378</v>
      </c>
      <c r="C22" s="3">
        <v>44469</v>
      </c>
      <c r="D22" s="4">
        <f t="shared" si="1"/>
        <v>15</v>
      </c>
      <c r="E22" s="5" t="s">
        <v>54</v>
      </c>
      <c r="F22" s="6" t="s">
        <v>52</v>
      </c>
      <c r="G22" s="3">
        <v>44469</v>
      </c>
      <c r="H22" s="3">
        <v>44469</v>
      </c>
    </row>
    <row r="23" spans="1:8" x14ac:dyDescent="0.25">
      <c r="A23">
        <v>2021</v>
      </c>
      <c r="B23" s="3">
        <v>44378</v>
      </c>
      <c r="C23" s="3">
        <v>44469</v>
      </c>
      <c r="D23" s="4">
        <v>16</v>
      </c>
      <c r="E23" s="5" t="s">
        <v>54</v>
      </c>
      <c r="F23" s="6" t="s">
        <v>52</v>
      </c>
      <c r="G23" s="3">
        <v>44469</v>
      </c>
      <c r="H23" s="3">
        <v>44469</v>
      </c>
    </row>
    <row r="24" spans="1:8" x14ac:dyDescent="0.25">
      <c r="A24">
        <v>2021</v>
      </c>
      <c r="B24" s="3">
        <v>44378</v>
      </c>
      <c r="C24" s="3">
        <v>44469</v>
      </c>
      <c r="D24" s="4">
        <f t="shared" si="1"/>
        <v>17</v>
      </c>
      <c r="E24" s="5" t="s">
        <v>54</v>
      </c>
      <c r="F24" s="6" t="s">
        <v>52</v>
      </c>
      <c r="G24" s="3">
        <v>44469</v>
      </c>
      <c r="H24" s="3">
        <v>44469</v>
      </c>
    </row>
    <row r="25" spans="1:8" x14ac:dyDescent="0.25">
      <c r="A25">
        <v>2021</v>
      </c>
      <c r="B25" s="3">
        <v>44378</v>
      </c>
      <c r="C25" s="3">
        <v>44469</v>
      </c>
      <c r="D25" s="4">
        <f t="shared" si="1"/>
        <v>18</v>
      </c>
      <c r="E25" s="5" t="s">
        <v>54</v>
      </c>
      <c r="F25" s="6" t="s">
        <v>52</v>
      </c>
      <c r="G25" s="3">
        <v>44469</v>
      </c>
      <c r="H25" s="3">
        <v>44469</v>
      </c>
    </row>
    <row r="26" spans="1:8" x14ac:dyDescent="0.25">
      <c r="A26">
        <v>2021</v>
      </c>
      <c r="B26" s="16">
        <v>44470</v>
      </c>
      <c r="C26" s="16">
        <v>44561</v>
      </c>
      <c r="D26" s="4">
        <v>19</v>
      </c>
      <c r="E26" s="5" t="s">
        <v>61</v>
      </c>
      <c r="F26" s="6" t="s">
        <v>52</v>
      </c>
      <c r="G26" s="16">
        <v>44561</v>
      </c>
      <c r="H26" s="16">
        <v>44561</v>
      </c>
    </row>
    <row r="27" spans="1:8" x14ac:dyDescent="0.25">
      <c r="A27">
        <v>2021</v>
      </c>
      <c r="B27" s="16">
        <v>44470</v>
      </c>
      <c r="C27" s="16">
        <v>44561</v>
      </c>
      <c r="D27" s="4">
        <v>20</v>
      </c>
      <c r="E27" s="5" t="s">
        <v>61</v>
      </c>
      <c r="F27" s="6" t="s">
        <v>52</v>
      </c>
      <c r="G27" s="16">
        <v>44561</v>
      </c>
      <c r="H27" s="16">
        <v>44561</v>
      </c>
    </row>
    <row r="28" spans="1:8" x14ac:dyDescent="0.25">
      <c r="A28">
        <v>2021</v>
      </c>
      <c r="B28" s="16">
        <v>44470</v>
      </c>
      <c r="C28" s="16">
        <v>44561</v>
      </c>
      <c r="D28" s="4">
        <v>21</v>
      </c>
      <c r="E28" s="5" t="s">
        <v>61</v>
      </c>
      <c r="F28" s="6" t="s">
        <v>52</v>
      </c>
      <c r="G28" s="16">
        <v>44561</v>
      </c>
      <c r="H28" s="16">
        <v>44561</v>
      </c>
    </row>
    <row r="29" spans="1:8" x14ac:dyDescent="0.25">
      <c r="A29">
        <v>2021</v>
      </c>
      <c r="B29" s="16">
        <v>44470</v>
      </c>
      <c r="C29" s="16">
        <v>44561</v>
      </c>
      <c r="D29" s="4">
        <v>22</v>
      </c>
      <c r="E29" s="5" t="s">
        <v>61</v>
      </c>
      <c r="F29" s="6" t="s">
        <v>52</v>
      </c>
      <c r="G29" s="16">
        <v>44561</v>
      </c>
      <c r="H29" s="16">
        <v>44561</v>
      </c>
    </row>
    <row r="30" spans="1:8" x14ac:dyDescent="0.25">
      <c r="A30">
        <v>2021</v>
      </c>
      <c r="B30" s="16">
        <v>44470</v>
      </c>
      <c r="C30" s="16">
        <v>44561</v>
      </c>
      <c r="D30" s="4">
        <v>23</v>
      </c>
      <c r="E30" s="5" t="s">
        <v>61</v>
      </c>
      <c r="F30" s="6" t="s">
        <v>52</v>
      </c>
      <c r="G30" s="16">
        <v>44561</v>
      </c>
      <c r="H30" s="16">
        <v>44561</v>
      </c>
    </row>
    <row r="31" spans="1:8" x14ac:dyDescent="0.25">
      <c r="A31">
        <v>2021</v>
      </c>
      <c r="B31" s="16">
        <v>44470</v>
      </c>
      <c r="C31" s="16">
        <v>44561</v>
      </c>
      <c r="D31" s="4">
        <v>24</v>
      </c>
      <c r="E31" s="5" t="s">
        <v>61</v>
      </c>
      <c r="F31" s="6" t="s">
        <v>52</v>
      </c>
      <c r="G31" s="16">
        <v>44561</v>
      </c>
      <c r="H31" s="16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6D80A78-E607-4363-8594-A213242537A7}"/>
    <hyperlink ref="E9:E13" r:id="rId2" display="https://1drv.ms/b/s!Ak-pdObkIbQolX3_nchCPWbrCrWs?e=Me48gG" xr:uid="{4AEF9191-A3A7-42C4-8FC0-DFB537C5E8F7}"/>
    <hyperlink ref="E14" r:id="rId3" xr:uid="{EA194FD0-1970-4E5E-B568-B838D54B8C61}"/>
    <hyperlink ref="E15:E19" r:id="rId4" display="https://1drv.ms/b/s!Ak-pdObkIbQolkWBFUMj8-gTNWBz?e=zj38kT" xr:uid="{94B03C0F-66A0-4536-86DB-098F40BCDD80}"/>
    <hyperlink ref="E20" r:id="rId5" xr:uid="{501BFA6D-DF50-4799-BF02-7E1F449B0806}"/>
    <hyperlink ref="E21:E25" r:id="rId6" display="https://1drv.ms/b/s!Ak-pdObkIbQomB09SCOaE5Y1sWqv?e=zEx4Lt" xr:uid="{58893130-EAA9-4029-8443-B417BDE4731F}"/>
    <hyperlink ref="E26" r:id="rId7" xr:uid="{9253DDF5-6D34-480F-AC99-1B575D652CA1}"/>
    <hyperlink ref="E27:E31" r:id="rId8" display="https://1drv.ms/b/s!Ak-pdObkIbQomEZNut0-SQpjTzOy?e=Cg4R8j" xr:uid="{B56A917D-BDB3-4150-87B2-68D8C8F17D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8">
        <v>100000</v>
      </c>
      <c r="C4" s="8" t="s">
        <v>55</v>
      </c>
      <c r="D4" s="9">
        <v>98451193</v>
      </c>
      <c r="E4">
        <v>513410</v>
      </c>
      <c r="F4">
        <v>98964603</v>
      </c>
      <c r="G4">
        <v>26437498</v>
      </c>
    </row>
    <row r="5" spans="1:9" x14ac:dyDescent="0.25">
      <c r="A5" s="4">
        <f>A4+1</f>
        <v>2</v>
      </c>
      <c r="B5" s="8">
        <v>200000</v>
      </c>
      <c r="C5" s="8" t="s">
        <v>56</v>
      </c>
      <c r="D5" s="9">
        <v>8700276</v>
      </c>
      <c r="E5">
        <v>1773830</v>
      </c>
      <c r="F5">
        <v>10474106</v>
      </c>
      <c r="G5">
        <v>2988857</v>
      </c>
    </row>
    <row r="6" spans="1:9" x14ac:dyDescent="0.25">
      <c r="A6" s="4">
        <f t="shared" ref="A6:A9" si="0">A5+1</f>
        <v>3</v>
      </c>
      <c r="B6" s="8">
        <v>300000</v>
      </c>
      <c r="C6" s="8" t="s">
        <v>57</v>
      </c>
      <c r="D6" s="9">
        <v>23992581</v>
      </c>
      <c r="E6">
        <v>-2076074</v>
      </c>
      <c r="F6">
        <v>21916507</v>
      </c>
      <c r="G6">
        <v>4549303</v>
      </c>
    </row>
    <row r="7" spans="1:9" x14ac:dyDescent="0.25">
      <c r="A7" s="4">
        <f t="shared" si="0"/>
        <v>4</v>
      </c>
      <c r="B7" s="8">
        <v>400000</v>
      </c>
      <c r="C7" s="10" t="s">
        <v>58</v>
      </c>
      <c r="D7" s="9">
        <v>7475350</v>
      </c>
      <c r="E7">
        <v>13270</v>
      </c>
      <c r="F7">
        <v>7488620</v>
      </c>
      <c r="G7">
        <v>2510029</v>
      </c>
    </row>
    <row r="8" spans="1:9" x14ac:dyDescent="0.25">
      <c r="A8" s="4">
        <f t="shared" si="0"/>
        <v>5</v>
      </c>
      <c r="B8" s="8">
        <v>500000</v>
      </c>
      <c r="C8" s="10" t="s">
        <v>59</v>
      </c>
      <c r="D8" s="11">
        <v>0</v>
      </c>
      <c r="E8">
        <v>118629</v>
      </c>
      <c r="F8">
        <v>118629</v>
      </c>
      <c r="G8">
        <v>79228</v>
      </c>
    </row>
    <row r="9" spans="1:9" x14ac:dyDescent="0.25">
      <c r="A9" s="4">
        <f t="shared" si="0"/>
        <v>6</v>
      </c>
      <c r="B9" s="8">
        <v>800000</v>
      </c>
      <c r="C9" s="8" t="s">
        <v>60</v>
      </c>
      <c r="D9" s="9">
        <v>88195180</v>
      </c>
      <c r="E9">
        <v>-14734555</v>
      </c>
      <c r="F9">
        <v>73460625</v>
      </c>
      <c r="G9">
        <v>18515529</v>
      </c>
    </row>
    <row r="10" spans="1:9" x14ac:dyDescent="0.25">
      <c r="A10" s="4">
        <v>7</v>
      </c>
      <c r="B10" s="8">
        <v>100000</v>
      </c>
      <c r="C10" s="8" t="s">
        <v>55</v>
      </c>
      <c r="D10" s="9">
        <v>98451193</v>
      </c>
      <c r="E10">
        <v>566697</v>
      </c>
      <c r="F10">
        <v>99017890</v>
      </c>
      <c r="G10">
        <v>19096579</v>
      </c>
    </row>
    <row r="11" spans="1:9" x14ac:dyDescent="0.25">
      <c r="A11" s="4">
        <v>8</v>
      </c>
      <c r="B11" s="8">
        <v>200000</v>
      </c>
      <c r="C11" s="8" t="s">
        <v>56</v>
      </c>
      <c r="D11" s="9">
        <v>8700276</v>
      </c>
      <c r="E11">
        <f>1897317+554950</f>
        <v>2452267</v>
      </c>
      <c r="F11">
        <f>10597593+554950</f>
        <v>11152543</v>
      </c>
      <c r="G11">
        <f>2558320+164999</f>
        <v>2723319</v>
      </c>
    </row>
    <row r="12" spans="1:9" x14ac:dyDescent="0.25">
      <c r="A12" s="4">
        <v>9</v>
      </c>
      <c r="B12" s="8">
        <v>300000</v>
      </c>
      <c r="C12" s="8" t="s">
        <v>57</v>
      </c>
      <c r="D12" s="9">
        <v>23992581</v>
      </c>
      <c r="E12">
        <f>-3914531+1669239</f>
        <v>-2245292</v>
      </c>
      <c r="F12">
        <f>20078050+1669239</f>
        <v>21747289</v>
      </c>
      <c r="G12">
        <f>4830224+1008272</f>
        <v>5838496</v>
      </c>
    </row>
    <row r="13" spans="1:9" x14ac:dyDescent="0.25">
      <c r="A13" s="4">
        <v>10</v>
      </c>
      <c r="B13" s="8">
        <v>400000</v>
      </c>
      <c r="C13" s="10" t="s">
        <v>58</v>
      </c>
      <c r="D13" s="9">
        <v>7475350</v>
      </c>
      <c r="E13">
        <f>184868+495000</f>
        <v>679868</v>
      </c>
      <c r="F13">
        <f>7660218+495000</f>
        <v>8155218</v>
      </c>
      <c r="G13">
        <f>1301194+495000</f>
        <v>1796194</v>
      </c>
    </row>
    <row r="14" spans="1:9" x14ac:dyDescent="0.25">
      <c r="A14" s="4">
        <v>11</v>
      </c>
      <c r="B14" s="8">
        <v>500000</v>
      </c>
      <c r="C14" s="10" t="s">
        <v>59</v>
      </c>
      <c r="D14" s="11">
        <v>0</v>
      </c>
      <c r="E14">
        <v>162813</v>
      </c>
      <c r="F14">
        <v>162813</v>
      </c>
      <c r="G14">
        <v>69857</v>
      </c>
    </row>
    <row r="15" spans="1:9" x14ac:dyDescent="0.25">
      <c r="A15" s="4">
        <v>12</v>
      </c>
      <c r="B15" s="8">
        <v>800000</v>
      </c>
      <c r="C15" s="8" t="s">
        <v>60</v>
      </c>
      <c r="D15" s="9">
        <f>88195180+4893410</f>
        <v>93088590</v>
      </c>
      <c r="E15">
        <f>-2537354+15954555</f>
        <v>13417201</v>
      </c>
      <c r="F15">
        <f>17071681+1178028</f>
        <v>18249709</v>
      </c>
      <c r="G15">
        <v>17071681</v>
      </c>
    </row>
    <row r="16" spans="1:9" x14ac:dyDescent="0.25">
      <c r="A16" s="4">
        <v>13</v>
      </c>
      <c r="B16" s="8">
        <v>100000</v>
      </c>
      <c r="C16" s="8" t="s">
        <v>55</v>
      </c>
      <c r="D16" s="9">
        <v>98451193</v>
      </c>
      <c r="E16">
        <v>4597841</v>
      </c>
      <c r="F16">
        <v>103049034</v>
      </c>
      <c r="G16">
        <v>21578167</v>
      </c>
    </row>
    <row r="17" spans="1:7" x14ac:dyDescent="0.25">
      <c r="A17" s="4">
        <v>14</v>
      </c>
      <c r="B17" s="8">
        <v>200000</v>
      </c>
      <c r="C17" s="8" t="s">
        <v>56</v>
      </c>
      <c r="D17" s="9">
        <v>8700276</v>
      </c>
      <c r="E17">
        <f>2633995+554950</f>
        <v>3188945</v>
      </c>
      <c r="F17">
        <f>11334271+554950</f>
        <v>11889221</v>
      </c>
      <c r="G17">
        <f>3803206+135001</f>
        <v>3938207</v>
      </c>
    </row>
    <row r="18" spans="1:7" x14ac:dyDescent="0.25">
      <c r="A18" s="4">
        <v>15</v>
      </c>
      <c r="B18" s="8">
        <v>300000</v>
      </c>
      <c r="C18" s="8" t="s">
        <v>57</v>
      </c>
      <c r="D18" s="9">
        <v>23992581</v>
      </c>
      <c r="E18">
        <v>-3621102</v>
      </c>
      <c r="F18">
        <f>18702240+1669239</f>
        <v>20371479</v>
      </c>
      <c r="G18">
        <f>4631095+283272</f>
        <v>4914367</v>
      </c>
    </row>
    <row r="19" spans="1:7" x14ac:dyDescent="0.25">
      <c r="A19" s="4">
        <v>16</v>
      </c>
      <c r="B19" s="8">
        <v>400000</v>
      </c>
      <c r="C19" s="10" t="s">
        <v>58</v>
      </c>
      <c r="D19" s="9">
        <v>7475350</v>
      </c>
      <c r="E19">
        <f>657634+495000</f>
        <v>1152634</v>
      </c>
      <c r="F19">
        <f>8132984+495000</f>
        <v>8627984</v>
      </c>
      <c r="G19">
        <v>2535980</v>
      </c>
    </row>
    <row r="20" spans="1:7" x14ac:dyDescent="0.25">
      <c r="A20" s="4">
        <v>17</v>
      </c>
      <c r="B20" s="8">
        <v>500000</v>
      </c>
      <c r="C20" s="10" t="s">
        <v>59</v>
      </c>
      <c r="D20" s="9">
        <v>0</v>
      </c>
      <c r="E20">
        <v>162813</v>
      </c>
      <c r="F20">
        <v>162813</v>
      </c>
      <c r="G20">
        <v>0</v>
      </c>
    </row>
    <row r="21" spans="1:7" x14ac:dyDescent="0.25">
      <c r="A21" s="4">
        <v>18</v>
      </c>
      <c r="B21" s="8">
        <v>800000</v>
      </c>
      <c r="C21" s="8" t="s">
        <v>60</v>
      </c>
      <c r="D21">
        <f>88195180+4893410</f>
        <v>93088590</v>
      </c>
      <c r="E21">
        <v>-18491909</v>
      </c>
      <c r="F21">
        <f>72240625+2356056</f>
        <v>74596681</v>
      </c>
      <c r="G21">
        <f>18321681+1060007</f>
        <v>19381688</v>
      </c>
    </row>
    <row r="22" spans="1:7" x14ac:dyDescent="0.25">
      <c r="A22" s="4">
        <v>19</v>
      </c>
      <c r="B22" s="8">
        <v>100000</v>
      </c>
      <c r="C22" s="8" t="s">
        <v>55</v>
      </c>
      <c r="D22" s="9">
        <v>98451193</v>
      </c>
      <c r="E22">
        <v>4766241</v>
      </c>
      <c r="F22">
        <v>103217434</v>
      </c>
      <c r="G22">
        <v>15383135</v>
      </c>
    </row>
    <row r="23" spans="1:7" x14ac:dyDescent="0.25">
      <c r="A23" s="4">
        <v>20</v>
      </c>
      <c r="B23" s="8">
        <v>200000</v>
      </c>
      <c r="C23" s="8" t="s">
        <v>56</v>
      </c>
      <c r="D23" s="9">
        <v>8700276</v>
      </c>
      <c r="E23">
        <f>2997366+554950</f>
        <v>3552316</v>
      </c>
      <c r="F23">
        <v>1225259.2</v>
      </c>
      <c r="G23">
        <v>124846</v>
      </c>
    </row>
    <row r="24" spans="1:7" x14ac:dyDescent="0.25">
      <c r="A24" s="4">
        <v>21</v>
      </c>
      <c r="B24" s="8">
        <v>300000</v>
      </c>
      <c r="C24" s="8" t="s">
        <v>57</v>
      </c>
      <c r="D24" s="9">
        <v>23992581</v>
      </c>
      <c r="E24">
        <f>-5834795+1669239</f>
        <v>-4165556</v>
      </c>
      <c r="F24">
        <v>19827025</v>
      </c>
      <c r="G24">
        <v>283272</v>
      </c>
    </row>
    <row r="25" spans="1:7" x14ac:dyDescent="0.25">
      <c r="A25" s="4">
        <v>22</v>
      </c>
      <c r="B25" s="8">
        <v>400000</v>
      </c>
      <c r="C25" s="10" t="s">
        <v>58</v>
      </c>
      <c r="D25" s="9">
        <v>7475350</v>
      </c>
      <c r="E25">
        <f>670279+495000</f>
        <v>1165279</v>
      </c>
      <c r="F25">
        <v>8640629</v>
      </c>
      <c r="G25">
        <v>733084</v>
      </c>
    </row>
    <row r="26" spans="1:7" x14ac:dyDescent="0.25">
      <c r="A26" s="4">
        <v>23</v>
      </c>
      <c r="B26" s="8">
        <v>500000</v>
      </c>
      <c r="C26" s="10" t="s">
        <v>59</v>
      </c>
      <c r="D26" s="9">
        <v>0</v>
      </c>
      <c r="E26">
        <v>162813</v>
      </c>
      <c r="F26">
        <v>162813</v>
      </c>
      <c r="G26">
        <v>0</v>
      </c>
    </row>
    <row r="27" spans="1:7" x14ac:dyDescent="0.25">
      <c r="A27" s="4">
        <v>24</v>
      </c>
      <c r="B27" s="8">
        <v>800000</v>
      </c>
      <c r="C27" s="8" t="s">
        <v>60</v>
      </c>
      <c r="D27" s="12">
        <f>88195180+4893410</f>
        <v>93088590</v>
      </c>
      <c r="E27">
        <f>-13235366+-2537354</f>
        <v>-15772720</v>
      </c>
      <c r="F27">
        <v>74596691</v>
      </c>
      <c r="G27">
        <v>18327084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DECLARACION07</cp:lastModifiedBy>
  <dcterms:created xsi:type="dcterms:W3CDTF">2021-10-07T21:23:56Z</dcterms:created>
  <dcterms:modified xsi:type="dcterms:W3CDTF">2022-01-18T17:51:26Z</dcterms:modified>
</cp:coreProperties>
</file>