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shelma.osuna\Desktop\TRANSPARENCIA\2024\Cuarto trimestre\"/>
    </mc:Choice>
  </mc:AlternateContent>
  <bookViews>
    <workbookView xWindow="0" yWindow="0" windowWidth="24000" windowHeight="9045"/>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4803" sheetId="13" r:id="rId13"/>
    <sheet name="Hidden_1_Tabla_574803" sheetId="14" r:id="rId14"/>
    <sheet name="Tabla_574830" sheetId="15" r:id="rId15"/>
    <sheet name="Hidden_1_Tabla_574830" sheetId="16" r:id="rId16"/>
    <sheet name="Tabla_574831" sheetId="17" r:id="rId17"/>
    <sheet name="Hidden_1_Tabla_574831" sheetId="18" r:id="rId18"/>
    <sheet name="Tabla_574832" sheetId="19" r:id="rId19"/>
    <sheet name="Hidden_1_Tabla_574832" sheetId="20" r:id="rId20"/>
    <sheet name="Tabla_574800" sheetId="21" r:id="rId21"/>
    <sheet name="Tabla_574833" sheetId="22" r:id="rId22"/>
    <sheet name="Tabla_574834" sheetId="23" r:id="rId23"/>
  </sheets>
  <definedNames>
    <definedName name="Hidden_1_Tabla_5748034">Hidden_1_Tabla_574803!$A$1:$A$2</definedName>
    <definedName name="Hidden_1_Tabla_5748304">Hidden_1_Tabla_574830!$A$1:$A$2</definedName>
    <definedName name="Hidden_1_Tabla_5748314">Hidden_1_Tabla_574831!$A$1:$A$2</definedName>
    <definedName name="Hidden_1_Tabla_5748324">Hidden_1_Tabla_574832!$A$1:$A$2</definedName>
    <definedName name="Hidden_1075">Hidden_10!$A$1:$A$3</definedName>
    <definedName name="Hidden_1176">Hidden_11!$A$1:$A$2</definedName>
    <definedName name="Hidden_13">Hidden_1!$A$1:$A$4</definedName>
    <definedName name="Hidden_24">Hidden_2!$A$1:$A$5</definedName>
    <definedName name="Hidden_35">Hidden_3!$A$1:$A$2</definedName>
    <definedName name="Hidden_47">Hidden_4!$A$1:$A$2</definedName>
    <definedName name="Hidden_525">Hidden_5!$A$1:$A$2</definedName>
    <definedName name="Hidden_629">Hidden_6!$A$1:$A$26</definedName>
    <definedName name="Hidden_733">Hidden_7!$A$1:$A$41</definedName>
    <definedName name="Hidden_840">Hidden_8!$A$1:$A$32</definedName>
    <definedName name="Hidden_968">Hidden_9!$A$1:$A$3</definedName>
  </definedNames>
  <calcPr calcId="162913"/>
</workbook>
</file>

<file path=xl/calcChain.xml><?xml version="1.0" encoding="utf-8"?>
<calcChain xmlns="http://schemas.openxmlformats.org/spreadsheetml/2006/main">
  <c r="BK136" i="1" l="1"/>
  <c r="BK134" i="1" l="1"/>
  <c r="BK133" i="1"/>
  <c r="BK131" i="1"/>
  <c r="BK130" i="1"/>
  <c r="BK129" i="1"/>
  <c r="BK128" i="1"/>
  <c r="BK127" i="1"/>
  <c r="BK126" i="1"/>
  <c r="BK125" i="1"/>
  <c r="BK124" i="1"/>
  <c r="BK122" i="1"/>
  <c r="BK121" i="1"/>
  <c r="BK120" i="1"/>
  <c r="BK118" i="1"/>
  <c r="BK116" i="1"/>
  <c r="BK115" i="1"/>
  <c r="BK114" i="1"/>
  <c r="BK113" i="1"/>
  <c r="BK112" i="1"/>
  <c r="BK111" i="1"/>
  <c r="BK110" i="1" l="1"/>
  <c r="BK109" i="1"/>
  <c r="BK108" i="1"/>
  <c r="BK107" i="1"/>
  <c r="BK106" i="1"/>
  <c r="BK105" i="1"/>
  <c r="BK104" i="1" l="1"/>
  <c r="BK103" i="1"/>
  <c r="BK102" i="1"/>
  <c r="BK101" i="1"/>
  <c r="BK100" i="1"/>
  <c r="BK99" i="1"/>
  <c r="BK98" i="1"/>
  <c r="BK97" i="1"/>
  <c r="BK96" i="1" l="1"/>
  <c r="BK95" i="1"/>
  <c r="BK94" i="1"/>
  <c r="BK93" i="1" l="1"/>
  <c r="BK92" i="1"/>
  <c r="BK91" i="1"/>
  <c r="BK90" i="1"/>
  <c r="BK89" i="1"/>
  <c r="BK88" i="1" l="1"/>
  <c r="BK87" i="1"/>
  <c r="BK86" i="1"/>
  <c r="BK85" i="1"/>
  <c r="BK84" i="1"/>
  <c r="BK83" i="1" l="1"/>
  <c r="BK82" i="1" l="1"/>
  <c r="BK81" i="1"/>
  <c r="BK80" i="1"/>
  <c r="BK79" i="1"/>
  <c r="BK78" i="1"/>
  <c r="BK77" i="1"/>
  <c r="BK76" i="1" l="1"/>
  <c r="BK75" i="1"/>
  <c r="BK70" i="1"/>
  <c r="BK67" i="1"/>
  <c r="BK69" i="1"/>
  <c r="BK68" i="1"/>
  <c r="BK66" i="1"/>
  <c r="BK65" i="1"/>
  <c r="BK64" i="1" l="1"/>
  <c r="BK63" i="1"/>
  <c r="BK62" i="1"/>
  <c r="BK61" i="1"/>
  <c r="BK60" i="1"/>
  <c r="BK59" i="1"/>
  <c r="BK58" i="1" l="1"/>
  <c r="BK57" i="1"/>
  <c r="BK56" i="1"/>
  <c r="BK55" i="1"/>
  <c r="BK54" i="1"/>
  <c r="BK53" i="1"/>
  <c r="BK52" i="1"/>
  <c r="BK51" i="1" l="1"/>
  <c r="BK50" i="1"/>
  <c r="BK49" i="1"/>
  <c r="BK48" i="1"/>
  <c r="BK47" i="1" l="1"/>
  <c r="BK46" i="1"/>
  <c r="BK45" i="1"/>
  <c r="BK44" i="1"/>
  <c r="BK43" i="1" l="1"/>
  <c r="BK42" i="1"/>
  <c r="BK41" i="1"/>
  <c r="BK40" i="1"/>
  <c r="BK39" i="1"/>
  <c r="BK38" i="1"/>
  <c r="BK37" i="1" l="1"/>
  <c r="BK36" i="1"/>
  <c r="BK35" i="1"/>
  <c r="BK34" i="1"/>
  <c r="BK33" i="1"/>
  <c r="BK32" i="1"/>
  <c r="BK31" i="1"/>
  <c r="BK30" i="1"/>
  <c r="BK29" i="1"/>
  <c r="BK28" i="1" l="1"/>
  <c r="BK27" i="1"/>
  <c r="BK26" i="1"/>
  <c r="BK25" i="1"/>
  <c r="BK24" i="1"/>
  <c r="BK23" i="1" l="1"/>
  <c r="BK22" i="1"/>
  <c r="BK21" i="1" l="1"/>
  <c r="BK20" i="1"/>
</calcChain>
</file>

<file path=xl/sharedStrings.xml><?xml version="1.0" encoding="utf-8"?>
<sst xmlns="http://schemas.openxmlformats.org/spreadsheetml/2006/main" count="11250" uniqueCount="1817">
  <si>
    <t>59285</t>
  </si>
  <si>
    <t>TÍTULO</t>
  </si>
  <si>
    <t>NOMBRE CORTO</t>
  </si>
  <si>
    <t>DESCRIPCIÓN</t>
  </si>
  <si>
    <t>Resultados de procedimientos de adjudicación directa, licitación pública e invitación restringida</t>
  </si>
  <si>
    <t>LTAIPBCSA75FXXVIII</t>
  </si>
  <si>
    <t>La información que generen, relativa a los resultados de los procedimientos de licitación pública e invitación restringida, así como los equivalentes que realizan en términos de la normatividad correspondiente. La información a registrarse, es la que acredite que ha concluido el procedimiento, es decir cuando ya se tiene identificado al ganador, o en su caso si se declaró desierta.</t>
  </si>
  <si>
    <t>1</t>
  </si>
  <si>
    <t>4</t>
  </si>
  <si>
    <t>9</t>
  </si>
  <si>
    <t>2</t>
  </si>
  <si>
    <t>7</t>
  </si>
  <si>
    <t>10</t>
  </si>
  <si>
    <t>6</t>
  </si>
  <si>
    <t>13</t>
  </si>
  <si>
    <t>14</t>
  </si>
  <si>
    <t>574806</t>
  </si>
  <si>
    <t>574837</t>
  </si>
  <si>
    <t>574838</t>
  </si>
  <si>
    <t>574880</t>
  </si>
  <si>
    <t>574828</t>
  </si>
  <si>
    <t>574859</t>
  </si>
  <si>
    <t>574804</t>
  </si>
  <si>
    <t>574797</t>
  </si>
  <si>
    <t>574798</t>
  </si>
  <si>
    <t>574799</t>
  </si>
  <si>
    <t>574803</t>
  </si>
  <si>
    <t>574853</t>
  </si>
  <si>
    <t>574854</t>
  </si>
  <si>
    <t>574813</t>
  </si>
  <si>
    <t>574830</t>
  </si>
  <si>
    <t>574856</t>
  </si>
  <si>
    <t>574831</t>
  </si>
  <si>
    <t>574832</t>
  </si>
  <si>
    <t>574805</t>
  </si>
  <si>
    <t>574857</t>
  </si>
  <si>
    <t>574801</t>
  </si>
  <si>
    <t>574881</t>
  </si>
  <si>
    <t>574846</t>
  </si>
  <si>
    <t>574839</t>
  </si>
  <si>
    <t>574840</t>
  </si>
  <si>
    <t>574858</t>
  </si>
  <si>
    <t>574841</t>
  </si>
  <si>
    <t>574800</t>
  </si>
  <si>
    <t>574847</t>
  </si>
  <si>
    <t>574860</t>
  </si>
  <si>
    <t>574861</t>
  </si>
  <si>
    <t>574862</t>
  </si>
  <si>
    <t>574863</t>
  </si>
  <si>
    <t>574864</t>
  </si>
  <si>
    <t>574865</t>
  </si>
  <si>
    <t>574866</t>
  </si>
  <si>
    <t>574867</t>
  </si>
  <si>
    <t>574868</t>
  </si>
  <si>
    <t>574869</t>
  </si>
  <si>
    <t>574870</t>
  </si>
  <si>
    <t>574871</t>
  </si>
  <si>
    <t>574872</t>
  </si>
  <si>
    <t>574873</t>
  </si>
  <si>
    <t>574874</t>
  </si>
  <si>
    <t>574875</t>
  </si>
  <si>
    <t>574876</t>
  </si>
  <si>
    <t>574848</t>
  </si>
  <si>
    <t>574811</t>
  </si>
  <si>
    <t>574810</t>
  </si>
  <si>
    <t>574812</t>
  </si>
  <si>
    <t>574807</t>
  </si>
  <si>
    <t>574816</t>
  </si>
  <si>
    <t>574877</t>
  </si>
  <si>
    <t>574878</t>
  </si>
  <si>
    <t>574820</t>
  </si>
  <si>
    <t>574821</t>
  </si>
  <si>
    <t>574819</t>
  </si>
  <si>
    <t>574822</t>
  </si>
  <si>
    <t>574809</t>
  </si>
  <si>
    <t>574808</t>
  </si>
  <si>
    <t>574849</t>
  </si>
  <si>
    <t>574814</t>
  </si>
  <si>
    <t>574883</t>
  </si>
  <si>
    <t>574818</t>
  </si>
  <si>
    <t>574817</t>
  </si>
  <si>
    <t>574825</t>
  </si>
  <si>
    <t>574826</t>
  </si>
  <si>
    <t>574833</t>
  </si>
  <si>
    <t>574836</t>
  </si>
  <si>
    <t>574855</t>
  </si>
  <si>
    <t>574802</t>
  </si>
  <si>
    <t>574850</t>
  </si>
  <si>
    <t>574842</t>
  </si>
  <si>
    <t>574851</t>
  </si>
  <si>
    <t>574852</t>
  </si>
  <si>
    <t>574843</t>
  </si>
  <si>
    <t>574829</t>
  </si>
  <si>
    <t>574834</t>
  </si>
  <si>
    <t>574815</t>
  </si>
  <si>
    <t>574823</t>
  </si>
  <si>
    <t>574827</t>
  </si>
  <si>
    <t>574824</t>
  </si>
  <si>
    <t>574879</t>
  </si>
  <si>
    <t>574882</t>
  </si>
  <si>
    <t>574844</t>
  </si>
  <si>
    <t>574835</t>
  </si>
  <si>
    <t>574845</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</si>
  <si>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</si>
  <si>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</si>
  <si>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</si>
  <si>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</si>
  <si>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</si>
  <si>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</si>
  <si>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</si>
  <si>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</si>
  <si>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</si>
  <si>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</si>
  <si>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</si>
  <si>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Tabla_574803</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</si>
  <si>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</si>
  <si>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</si>
  <si>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</si>
  <si>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Tabla_574830</t>
  </si>
  <si>
    <t>Fecha en la que se celebró la junta de aclaraciones</t>
  </si>
  <si>
    <t>Relación con los nombres de las/los participantes en la junta de aclaraciones. En el caso de personas morales especificar su denominación o razón social 
Tabla_574831</t>
  </si>
  <si>
    <t>Relación con los nombres de las personas servidoras públicas participantes en las juntas de aclaraciones 
Tabla_574832</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</si>
  <si>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</si>
  <si>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</si>
  <si>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</si>
  <si>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</si>
  <si>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</si>
  <si>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</si>
  <si>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</si>
  <si>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</si>
  <si>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</si>
  <si>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Tabla_574800</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</si>
  <si>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</si>
  <si>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</si>
  <si>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</si>
  <si>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</si>
  <si>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</si>
  <si>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</si>
  <si>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</si>
  <si>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</si>
  <si>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</si>
  <si>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</si>
  <si>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</si>
  <si>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</si>
  <si>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</si>
  <si>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</si>
  <si>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</si>
  <si>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</si>
  <si>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</si>
  <si>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</si>
  <si>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</si>
  <si>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</si>
  <si>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</si>
  <si>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</si>
  <si>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</si>
  <si>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</si>
  <si>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</si>
  <si>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</si>
  <si>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</si>
  <si>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</si>
  <si>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</si>
  <si>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</si>
  <si>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</si>
  <si>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</si>
  <si>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</si>
  <si>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</si>
  <si>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</si>
  <si>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</si>
  <si>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</si>
  <si>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</si>
  <si>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</si>
  <si>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Tabla_574833</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</si>
  <si>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</si>
  <si>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</si>
  <si>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</si>
  <si>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</si>
  <si>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</si>
  <si>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</si>
  <si>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</si>
  <si>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</si>
  <si>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</si>
  <si>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Tabla_574834</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</si>
  <si>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</si>
  <si>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</si>
  <si>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</si>
  <si>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</si>
  <si>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</si>
  <si>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</si>
  <si>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</si>
  <si>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</si>
  <si>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</si>
  <si>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Licitación pública</t>
  </si>
  <si>
    <t>Invitación a cuando menos tres personas</t>
  </si>
  <si>
    <t>Adjudicación directa</t>
  </si>
  <si>
    <t>Otra (especificar)</t>
  </si>
  <si>
    <t>Obra pública</t>
  </si>
  <si>
    <t>Servicios relacionados con obra pública</t>
  </si>
  <si>
    <t>Adquisiciones</t>
  </si>
  <si>
    <t>Arrendamientos</t>
  </si>
  <si>
    <t>Servicios</t>
  </si>
  <si>
    <t>Nacional</t>
  </si>
  <si>
    <t>Internacional</t>
  </si>
  <si>
    <t>Si</t>
  </si>
  <si>
    <t>No</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</si>
  <si>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</si>
  <si>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</si>
  <si>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</si>
  <si>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</si>
  <si>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</si>
  <si>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</si>
  <si>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</si>
  <si>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</si>
  <si>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</si>
  <si>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</si>
  <si>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</si>
  <si>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</si>
  <si>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</si>
  <si>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</si>
  <si>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</si>
  <si>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</si>
  <si>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</si>
  <si>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</si>
  <si>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</si>
  <si>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</si>
  <si>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</si>
  <si>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</si>
  <si>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</si>
  <si>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</si>
  <si>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</si>
  <si>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</si>
  <si>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</si>
  <si>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</si>
  <si>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</si>
  <si>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</si>
  <si>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</si>
  <si>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</si>
  <si>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</si>
  <si>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</si>
  <si>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</si>
  <si>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</si>
  <si>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</si>
  <si>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</si>
  <si>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</si>
  <si>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</si>
  <si>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</si>
  <si>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</si>
  <si>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</si>
  <si>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</si>
  <si>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</si>
  <si>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</si>
  <si>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</si>
  <si>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</si>
  <si>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</si>
  <si>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</si>
  <si>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</si>
  <si>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</si>
  <si>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</si>
  <si>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</si>
  <si>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</si>
  <si>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</si>
  <si>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</si>
  <si>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</si>
  <si>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</si>
  <si>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</si>
  <si>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</si>
  <si>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</si>
  <si>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</si>
  <si>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</si>
  <si>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</si>
  <si>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</si>
  <si>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</si>
  <si>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</si>
  <si>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</si>
  <si>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</si>
  <si>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</si>
  <si>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</si>
  <si>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</si>
  <si>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</si>
  <si>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</si>
  <si>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</si>
  <si>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</si>
  <si>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</si>
  <si>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</si>
  <si>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</si>
  <si>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</si>
  <si>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</si>
  <si>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</si>
  <si>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</si>
  <si>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</si>
  <si>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</si>
  <si>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</si>
  <si>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</si>
  <si>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</si>
  <si>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</si>
  <si>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</si>
  <si>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</si>
  <si>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</si>
  <si>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</si>
  <si>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</si>
  <si>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</si>
  <si>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</si>
  <si>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</si>
  <si>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</si>
  <si>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Estatales</t>
  </si>
  <si>
    <t>Municipales</t>
  </si>
  <si>
    <t>En planeación</t>
  </si>
  <si>
    <t>En ejecución</t>
  </si>
  <si>
    <t>En finiquito</t>
  </si>
  <si>
    <t>79214</t>
  </si>
  <si>
    <t>79215</t>
  </si>
  <si>
    <t>79216</t>
  </si>
  <si>
    <t>79219</t>
  </si>
  <si>
    <t>79217</t>
  </si>
  <si>
    <t>79218</t>
  </si>
  <si>
    <t>ID</t>
  </si>
  <si>
    <t>Nombre(s)</t>
  </si>
  <si>
    <t>Primer apellido</t>
  </si>
  <si>
    <t>Segundo apellido</t>
  </si>
  <si>
    <t>Denominación o razón Social</t>
  </si>
  <si>
    <t>Registro Federal de Contribuyentes (RFC) de los posibles licitantes, proveedores o contratistas</t>
  </si>
  <si>
    <t>79220</t>
  </si>
  <si>
    <t>79221</t>
  </si>
  <si>
    <t>79222</t>
  </si>
  <si>
    <t>79225</t>
  </si>
  <si>
    <t>79223</t>
  </si>
  <si>
    <t>79224</t>
  </si>
  <si>
    <t>Registro Federal de Contribuyentes (RFC) de las personas físicas o morales que presentaron una proposición u oferta</t>
  </si>
  <si>
    <t>79226</t>
  </si>
  <si>
    <t>79227</t>
  </si>
  <si>
    <t>79228</t>
  </si>
  <si>
    <t>79231</t>
  </si>
  <si>
    <t>79229</t>
  </si>
  <si>
    <t>79230</t>
  </si>
  <si>
    <t>Registro Federal de Contribuyantes (RFC) de las personas físicas o morales participantes en la junta de aclaraciones</t>
  </si>
  <si>
    <t>79232</t>
  </si>
  <si>
    <t>79233</t>
  </si>
  <si>
    <t>79234</t>
  </si>
  <si>
    <t>79237</t>
  </si>
  <si>
    <t>79236</t>
  </si>
  <si>
    <t>79235</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</si>
  <si>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</si>
  <si>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</si>
  <si>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</si>
  <si>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</si>
  <si>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</si>
  <si>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79212</t>
  </si>
  <si>
    <t>79213</t>
  </si>
  <si>
    <t>79211</t>
  </si>
  <si>
    <t>Nombre(s) de la(s) persona(s) beneficiaria(s) final(es),</t>
  </si>
  <si>
    <t>Primer apellido de la(s) persona(s) beneficiaria(s) final(es),</t>
  </si>
  <si>
    <t>Segundo apellido de la(s) persona(s) beneficiaria(s) final(es)</t>
  </si>
  <si>
    <t>79238</t>
  </si>
  <si>
    <t>Partida Presupuestal</t>
  </si>
  <si>
    <t>79239</t>
  </si>
  <si>
    <t>79240</t>
  </si>
  <si>
    <t>79241</t>
  </si>
  <si>
    <t>79242</t>
  </si>
  <si>
    <t>Número de convenio y/o contrato</t>
  </si>
  <si>
    <t>Objeto del convenio y/o contrato modificatorio.</t>
  </si>
  <si>
    <t>Fecha de firma del convenio y/o contrato modificatorio</t>
  </si>
  <si>
    <t>Hipervínculo al documento del convenio y/o contrato, en versión pública</t>
  </si>
  <si>
    <t>https://drive.google.com/file/d/1Pd7jzoIaj2VWcJopQOs9_UebSknBcMrb/view?usp=drive_link</t>
  </si>
  <si>
    <t>Juan Jose</t>
  </si>
  <si>
    <t>Chilapa</t>
  </si>
  <si>
    <t>Arcos</t>
  </si>
  <si>
    <t>Cristian Antonio</t>
  </si>
  <si>
    <t>Santa Ana</t>
  </si>
  <si>
    <t>Wendy Guadalupe</t>
  </si>
  <si>
    <t xml:space="preserve">Mendez </t>
  </si>
  <si>
    <t>Medellin</t>
  </si>
  <si>
    <t>FAM-5F-R-03-23/15</t>
  </si>
  <si>
    <t>https://drive.google.com/file/d/1K5o4O9uATwEwpgjpZ9FpLhMDUyGd73QH/view?usp=sharing</t>
  </si>
  <si>
    <t>Trabajos de rehabilitación eléctrica en la Esc. Sec. José María Morelos y Pavón, ubicada en La Paz, en el municipio de La Paz, B.C.S.”</t>
  </si>
  <si>
    <t>Luis Alfonso</t>
  </si>
  <si>
    <t>Huerta</t>
  </si>
  <si>
    <t>Aviles</t>
  </si>
  <si>
    <t>Edith</t>
  </si>
  <si>
    <t>Gonzalez</t>
  </si>
  <si>
    <t>Angulo</t>
  </si>
  <si>
    <t>Mendez</t>
  </si>
  <si>
    <t>https://drive.google.com/file/d/1U9R5khTM5XhT80TaKZRj1aHn-_AwmTlE/view?usp=sharing</t>
  </si>
  <si>
    <t>https://drive.google.com/file/d/1S-93sSpvqFZ4ny1fMpb8V_HWXgnCezeR/view?usp=sharing</t>
  </si>
  <si>
    <t>https://drive.google.com/file/d/1pW-ZjQ_JpcqO82zIasULI3GY6780Fe8J/view?usp=sharing</t>
  </si>
  <si>
    <t>https://drive.google.com/file/d/14ghQypBinHWR4dO4c7nAOx6OjIEfxTWK/view?usp=sharing</t>
  </si>
  <si>
    <t>VISC-821123-JU7</t>
  </si>
  <si>
    <t>Venus</t>
  </si>
  <si>
    <t>Privadas del Sol</t>
  </si>
  <si>
    <t>La Paz</t>
  </si>
  <si>
    <t>Resultó ser la propuesta solvente porque reúne, conforme a los criterios de adjudicación establecidos en las bases de licitación, en la cláusula novena, las condiciones legales, técnicas y económicas requeridas por la convocante y garantiza satisfactoriamente el cumplimiento de las obligaciones respectivas, para llevar a cabo la ejecución de la obra.</t>
  </si>
  <si>
    <t>SEP</t>
  </si>
  <si>
    <t>ISIFE</t>
  </si>
  <si>
    <t>Peso mexicano</t>
  </si>
  <si>
    <t>Transferencia Bancaria</t>
  </si>
  <si>
    <t>Obra Publica</t>
  </si>
  <si>
    <t>https://drive.google.com/file/d/1bKh13EWyua2RL0WuQC1pINb9nsYDS4uX/view?usp=sharing</t>
  </si>
  <si>
    <t>03.02.01129.011.A0211.AH23.542.52612397.</t>
  </si>
  <si>
    <t>Recursos Estatales</t>
  </si>
  <si>
    <t>La Paz, municipio La Paz</t>
  </si>
  <si>
    <t xml:space="preserve">Departamento de Planeación y Programación de Obras </t>
  </si>
  <si>
    <t>No hay proveedores/contratistas extranjeros (AQ, AR, AS, AT)</t>
  </si>
  <si>
    <t>FAM-5F-R-04-23/17</t>
  </si>
  <si>
    <t>INO-000000009-001-2024</t>
  </si>
  <si>
    <t>INO-000000009-089-2023</t>
  </si>
  <si>
    <t>Salvador Guillermo</t>
  </si>
  <si>
    <t>Gomez</t>
  </si>
  <si>
    <t>Lopez</t>
  </si>
  <si>
    <t>Maria Dolores</t>
  </si>
  <si>
    <t>Davis</t>
  </si>
  <si>
    <t>Garcia</t>
  </si>
  <si>
    <t>Jacob</t>
  </si>
  <si>
    <t xml:space="preserve">Sanchez </t>
  </si>
  <si>
    <t>https://drive.google.com/file/d/1Kgbuvmz6kLwRxXQIU83AjPELJPK53g2-/view?usp=sharing</t>
  </si>
  <si>
    <t>Trabajos de rehabilitación eléctrica en la Esc. Sec. Técnica No. 25, ubicada en San José del Cabo, en el municipio de Los Cabos, B.C.S.</t>
  </si>
  <si>
    <t xml:space="preserve">Salvador </t>
  </si>
  <si>
    <t>Enrique</t>
  </si>
  <si>
    <t>Diaz</t>
  </si>
  <si>
    <t>Sandez</t>
  </si>
  <si>
    <t>https://drive.google.com/file/d/1mDRahOYGyZr5Kg85iBSLl6i0daWwmfPW/view?usp=sharing</t>
  </si>
  <si>
    <t>https://drive.google.com/file/d/1nlQZHC5maTCCnLBzSYyusHzhxgUViNZo/view?usp=sharing</t>
  </si>
  <si>
    <t>https://drive.google.com/file/d/1pngR3plM6Sr6_qjdRG_V2IEA2KaKqLa3/view?usp=sharing</t>
  </si>
  <si>
    <t>https://drive.google.com/file/d/1ajtsF9h_mtAqUUUgPuR03nv8ME4MWgi3/view?usp=sharing</t>
  </si>
  <si>
    <t>DAGD-631013-E41</t>
  </si>
  <si>
    <t>Pelicanos</t>
  </si>
  <si>
    <t>Las Garzas</t>
  </si>
  <si>
    <t>https://drive.google.com/file/d/1LLXWvUi-3v4PvuqeBfdwfSacswu-I5M-/view?usp=sharing</t>
  </si>
  <si>
    <t>03.02.01129.011.A0211.AH23.542.52612592.</t>
  </si>
  <si>
    <t>INO-000000009-002-2024</t>
  </si>
  <si>
    <t>Se da cumplimiento a la Ley de obras públicas y servicios relacionados con las mismas del estado y municipios de Baja California Sur; a su artículo 40; donde se establece que cuando por razón del monto de la obra resulte inconveniente llevar a cabo el procedimiento a que se refiere el Artículo 27, por el costo que este representa, las Dependencias y Entidades podrán contratar sin ajustarse a dicho procedimiento.</t>
  </si>
  <si>
    <t>https://drive.google.com/file/d/1HwNbq6hRhFyzT-B1ryiT7mr60EV8QO7B/view?usp=sharing</t>
  </si>
  <si>
    <t>Trabajos de rehabilitación eléctrica en la E.P. Prof. Luis Rodríguez Chávez, ubicada en La Paz, en el municipio de La Paz, B.C.S.</t>
  </si>
  <si>
    <t>Francisco</t>
  </si>
  <si>
    <t>Sanchez</t>
  </si>
  <si>
    <t>Martinez</t>
  </si>
  <si>
    <t>https://drive.google.com/file/d/1J_7mNa3LVZutTS53zdTSc_qqYFodQ3Rc/view?usp=sharing</t>
  </si>
  <si>
    <t>https://drive.google.com/file/d/1TXh8fcafFc8BdcDQSCmzeBmOTEdUsY2O/view?usp=sharing</t>
  </si>
  <si>
    <t>https://drive.google.com/file/d/1ECfQg50brfEspXy0_SL0lmN6j3bbMpvc/view?usp=sharing</t>
  </si>
  <si>
    <t>https://drive.google.com/file/d/1pIRhpLpHyUs4iDybKNwlZxfbRXyFeicP/view?usp=sharing</t>
  </si>
  <si>
    <t>SAMF-670710-PE3</t>
  </si>
  <si>
    <t>Licenciado Verdad</t>
  </si>
  <si>
    <t>s/n</t>
  </si>
  <si>
    <t>Centro</t>
  </si>
  <si>
    <t>https://drive.google.com/file/d/1krvbxMIcgiuU76UsOwoTFHq3nVCpLHVj/view?usp=sharing</t>
  </si>
  <si>
    <t>FADENBCS-5f-03-24/01</t>
  </si>
  <si>
    <t>https://drive.google.com/file/d/1jFW0HZK8un-FVVjVjIkVAtLhpMKAHZln/view?usp=sharing</t>
  </si>
  <si>
    <t xml:space="preserve">Fideicomiso para la Atención de Daños Ocasionados por Desastres Naturales de Baja California Sur (FADENBCS) </t>
  </si>
  <si>
    <t>Ricardo</t>
  </si>
  <si>
    <t>Castro</t>
  </si>
  <si>
    <t>Pinedo</t>
  </si>
  <si>
    <t>Espinoza</t>
  </si>
  <si>
    <t>INO-000000009-003-2024</t>
  </si>
  <si>
    <t>https://drive.google.com/file/d/1snuXzHPSLuR3FsPfFHjh5LLSPejQKAVG/view?usp=sharing</t>
  </si>
  <si>
    <t>https://drive.google.com/file/d/1QUx8HWSf1Nel3CDqyXMRGxHmC1yYcIj7/view?usp=sharing</t>
  </si>
  <si>
    <t>https://drive.google.com/file/d/1syW5n6yesV7C84oorjQsL0nRZD0Z1mYb/view?usp=sharing</t>
  </si>
  <si>
    <t>Trabajos de rehabilitación eléctrica en la E.P. Civilizadores de Baja California, ubicada en Loreto, en el municipio de Loreto, B.C.S.</t>
  </si>
  <si>
    <t>https://drive.google.com/file/d/1mTTa2YTxrFYHvHyOvd3sY1pvog07TPyl/view?usp=sharing</t>
  </si>
  <si>
    <t>https://drive.google.com/file/d/1DVonUFg_G7kh6KGUiko4R803whF0R6-6/view?usp=sharing</t>
  </si>
  <si>
    <t>https://drive.google.com/file/d/1_gNeuuu19reAHSdXEQZhRfqKMa7SxMS7/view?usp=sharing</t>
  </si>
  <si>
    <t>https://drive.google.com/file/d/1aa5p111HxP5wKaCyKtDYEvF3JxgLfzFb/view?usp=sharing</t>
  </si>
  <si>
    <t>https://drive.google.com/file/d/1Vt47KB9yOguRWiohRyAP787ZiNpToNe6/view?usp=sharing</t>
  </si>
  <si>
    <t>https://drive.google.com/file/d/11pIkWjz52RIS0cgUxYiQu7VAFmplE2tS/view?usp=sharing</t>
  </si>
  <si>
    <t>https://drive.google.com/file/d/1-hOyZ7SRZpW3mydYLQTKU9ImWDmhfB7i/view?usp=sharing</t>
  </si>
  <si>
    <t>https://drive.google.com/file/d/15IX8Ey7DRPIGKS-vsLqISyAFJEAypkuF/view?usp=sharing</t>
  </si>
  <si>
    <t>https://drive.google.com/file/d/1a80h-aPebUFHsTLfNpJtDq1CNJ3wS8mT/view?usp=sharing</t>
  </si>
  <si>
    <t>https://drive.google.com/file/d/1YKCNGmjSVEKtbyL57VI1Z4aovswm6VHh/view?usp=sharing</t>
  </si>
  <si>
    <t>https://drive.google.com/file/d/1a8OD7LWFFfUNO4iTScnWnbeTV7M-POcs/view?usp=sharing</t>
  </si>
  <si>
    <t>https://drive.google.com/file/d/1n4AFbeU_Mj2UBz8nWbqE3P4I8Qx1RV5G/view?usp=sharing</t>
  </si>
  <si>
    <t>Corporativo 5HG, S.A. de C.V.</t>
  </si>
  <si>
    <t>CHG-170417-987</t>
  </si>
  <si>
    <t xml:space="preserve">Dionisio </t>
  </si>
  <si>
    <t>Villas del encanto</t>
  </si>
  <si>
    <t>FADENBCS-5f-05-24/02</t>
  </si>
  <si>
    <t>https://drive.google.com/file/d/1Tu4qqfyFZwGwGUmg2jea2bISdWe1BBFg/view?usp=sharing</t>
  </si>
  <si>
    <t>https://drive.google.com/file/d/1kA6zh5up1AYQH4b-5qjotS0ib9tIDNH4/view?usp=sharing</t>
  </si>
  <si>
    <t>https://drive.google.com/file/d/1flhotgeIGNfLzj8Y1vqrFifQXwnN8TyY/view?usp=sharing</t>
  </si>
  <si>
    <t>Loreto, municipio Loreto</t>
  </si>
  <si>
    <t>Alejandra</t>
  </si>
  <si>
    <t>Robles</t>
  </si>
  <si>
    <t>Perez</t>
  </si>
  <si>
    <t>INO-000000009-004-2024</t>
  </si>
  <si>
    <t>Trabajos de rehabilitación eléctrica en la E.P. Ignacio Zaragoza, ubicada en La Paz, en el municipio de La Paz, B.C.S.</t>
  </si>
  <si>
    <t>CAER-651025-C11</t>
  </si>
  <si>
    <t>Pueblo Nuevo</t>
  </si>
  <si>
    <t>FADENBCS-5f-03-24/03</t>
  </si>
  <si>
    <t>INO-000000009-005-2024</t>
  </si>
  <si>
    <t>Trabajos de demolición de Edificio '3C' en la E.P. Venustiano Carranza, ubicada en La Paz, en el municipio de La Paz, B.C.S.</t>
  </si>
  <si>
    <t>SAPJ-701008-PN0</t>
  </si>
  <si>
    <t>FADENBCS-5f-03-24/04</t>
  </si>
  <si>
    <t>Trabajos de demolición</t>
  </si>
  <si>
    <t>Aaron</t>
  </si>
  <si>
    <t>Nuñez</t>
  </si>
  <si>
    <t>Amador</t>
  </si>
  <si>
    <t>FAM-5F-R-03-23/18</t>
  </si>
  <si>
    <t>La propuesta resultó ser la solvente económicamente más baja, ya que reúne las condiciones necesarias y garantiza satisfactoriamente el cumplimiento del contrato y la ejecución de la obra. 
Ley de Obras Públicas ley de Obras y Servicios Relacionados con las mismas del estado y Municipios de Baja California Sur (Art. 27, Art. 40)</t>
  </si>
  <si>
    <t>https://drive.google.com/file/d/1Qyz3b4-7o5zBqxIv8K92XieSnckXbrHc/view?usp=sharing</t>
  </si>
  <si>
    <t>Construcción de rampas en el Colegio de Bachilleres No. 03, ubicado en La Paz, en el municipio de La Paz, B.C.S.</t>
  </si>
  <si>
    <t>https://drive.google.com/file/d/1yHppJ84ZS6ykyNR8nrBTkozxKE-neaoA/view?usp=sharing</t>
  </si>
  <si>
    <t>Construcciones, Terracerías y Maquinaria Barrueta, S.A. de C.V.</t>
  </si>
  <si>
    <t>CTM-151105-V78</t>
  </si>
  <si>
    <t>Hermenegildo Galeana</t>
  </si>
  <si>
    <t>La propuesta resultó ser la solvente económicamente más baja, ya que reúne las condiciones necesarias y garantiza satisfactoriamente el cumplimiento del contrato y la ejecución de la obra.</t>
  </si>
  <si>
    <t>03.02.01129.011.A0211.BF23.542.52612412.</t>
  </si>
  <si>
    <t>Ramo 33 Remanentes FAM Nivel Medio Superior 2023</t>
  </si>
  <si>
    <t xml:space="preserve">Construcción de rampas </t>
  </si>
  <si>
    <t>COBACH-5F-03-24/01</t>
  </si>
  <si>
    <t>Ramo 33 FAM Nivel Medio Superior 2024</t>
  </si>
  <si>
    <t>https://drive.google.com/file/d/1pxNBSZYtxHCZgVi5rUY9ddxQBnPT_-xm/view?usp=sharing</t>
  </si>
  <si>
    <t>https://drive.google.com/file/d/1qmM-cPqsZFSI0har0cydsZtFaTfyJV6W/view?usp=sharing</t>
  </si>
  <si>
    <t>https://drive.google.com/file/d/16T4PS-Y_B04bahwqECAAv5FF8ksPYqp2/view?usp=sharing</t>
  </si>
  <si>
    <t>https://drive.google.com/file/d/10oknMRNnoG2CPnn1Q2IyY-NeqcZVL3ol/view?usp=sharing</t>
  </si>
  <si>
    <t>https://drive.google.com/file/d/1_o9p09wRVdKA8kSjyKTzZlDXWDq5B-e9/view?usp=sharing</t>
  </si>
  <si>
    <t>https://drive.google.com/file/d/1kS5bnOyDQ9gl-JSSuTyzPM9_GrvTU3TO/view?usp=sharing</t>
  </si>
  <si>
    <t>https://drive.google.com/file/d/1fYj0fFC6ZHavN3tIFGdxyjKYTuoliBOh/view?usp=sharing</t>
  </si>
  <si>
    <t>https://drive.google.com/file/d/1avZVnpSM5Cduv6KuDHCE5bzHG05OOXMa/view?usp=sharing</t>
  </si>
  <si>
    <t>https://drive.google.com/file/d/1xFO63yHoz43ZaNNXpCq9Ed8_LOyesj6K/view?usp=sharing</t>
  </si>
  <si>
    <t>03.02.01129.011.A0211.BB24.542.52612412.</t>
  </si>
  <si>
    <t>FAM-5F-R-05-23/19</t>
  </si>
  <si>
    <t>https://drive.google.com/file/d/1vbvqVluD0ree5V7rcG3gNW-NHnFu5SBW/view?usp=sharing</t>
  </si>
  <si>
    <t>Trabajos de rehabilitación eléctrica en la Esc. Sec. Modesto Sánchez Mayon, ubicada en Loreto, en el municipio de Loreto, B.C.S.</t>
  </si>
  <si>
    <t>https://drive.google.com/file/d/12E2hRoIaoNnqM9de0JLkaEHqChH5I7YB/view?usp=sharing</t>
  </si>
  <si>
    <t>https://drive.google.com/file/d/1VdBq0iwD_v8E8EFxgshIw2AU2dOIYJ27/view?usp=sharing</t>
  </si>
  <si>
    <t>https://drive.google.com/file/d/1T5rBeOSCcISHkUZ1GNT-79NUZssQsoj5/view?usp=sharing</t>
  </si>
  <si>
    <t>https://drive.google.com/file/d/1wubl-G7QkgNXYOVD5e-wdVGNSAzCwsTf/view?usp=sharing</t>
  </si>
  <si>
    <t>03.02.01129.011.A0211.AH23.542.52612940.</t>
  </si>
  <si>
    <t>FAM-5F-R-03-23/20</t>
  </si>
  <si>
    <t>Cinthia Malibe</t>
  </si>
  <si>
    <t>Maya</t>
  </si>
  <si>
    <t>Alcala</t>
  </si>
  <si>
    <t>MAAC-980603-TI2</t>
  </si>
  <si>
    <t>Diana Laura</t>
  </si>
  <si>
    <t>https://drive.google.com/file/d/1bjLaPGNt_7m0oJQ7jKGLNyg3KbfuMzL8/view?usp=sharing</t>
  </si>
  <si>
    <t>https://drive.google.com/file/d/1FF2felzmE3fExrGixrFxAiASMDg6-7pv/view?usp=sharing</t>
  </si>
  <si>
    <t>https://drive.google.com/file/d/1rQkKnvmUaeA-mZiQp0Ijlh16UDEYlmZU/view?usp=sharing</t>
  </si>
  <si>
    <t>https://drive.google.com/file/d/1zJ5fjhmELcex_fQxKZPgFMl4bpSj1zCX/view?usp=sharing</t>
  </si>
  <si>
    <t>Fernanda Cecilia</t>
  </si>
  <si>
    <t>Ruiz</t>
  </si>
  <si>
    <t>03.02.01129.011.A0211.AF23.542.52612979.</t>
  </si>
  <si>
    <t>FAM-5F-R-02-23/21</t>
  </si>
  <si>
    <t>https://drive.google.com/file/d/1cQ_1yrvhKxpXnJESA0HMBKt61XbZYodq/view?usp=sharing</t>
  </si>
  <si>
    <t>https://drive.google.com/file/d/16by44inZFDdLX_1r6JoESPcvv1d-DzZ2/view?usp=sharing</t>
  </si>
  <si>
    <t>Construcción de piso en área de juegos en el Centro de Atención Infantil No. 01 Prof. Jesús Castro Agundez, ubicado en La Paz, en el municipio de La Paz, B.C.S.</t>
  </si>
  <si>
    <t>Construcción de cisterna prefabricada de 5,000 litros y rehabilitación de Edificio "1A" en el J.N. José María Morelos y Pavón, ubicado en Santa Rosalía, en el municipio de Mulege, B.C.S.</t>
  </si>
  <si>
    <t>https://drive.google.com/file/d/1cqInqlaAka9-0M6I4j5Maxwpdy4HSRmP/view?usp=sharing</t>
  </si>
  <si>
    <t>https://drive.google.com/file/d/1y8h7M2EXdOxsVQ2DeRl03Lm0qD2aAqe4/view?usp=sharing</t>
  </si>
  <si>
    <t>https://drive.google.com/file/d/1EVuYQ4zXCeTG29PopOR5TmbRhPcb1qrO/view?usp=sharing</t>
  </si>
  <si>
    <t>GOLS-621021-Q33</t>
  </si>
  <si>
    <t>Sector Inalapa</t>
  </si>
  <si>
    <t>https://drive.google.com/file/d/1Hg0NUqpuTYPRdQe6xL7s2A7pujc1R5Aw/view?usp=sharing</t>
  </si>
  <si>
    <t>CIAJ-830513-SU4</t>
  </si>
  <si>
    <t>MEMW-891230-U60</t>
  </si>
  <si>
    <t>ROPA-930225-HV8</t>
  </si>
  <si>
    <t>AIRF-890601-Q92</t>
  </si>
  <si>
    <t>03.02.01129.011.A0211.AF23.542.52613044.</t>
  </si>
  <si>
    <t>FADENBCS-5f-03-24/05</t>
  </si>
  <si>
    <t>https://drive.google.com/file/d/16G_OmlvSEUYZBC7RwghI7rAqbn6VF1Cg/view?usp=sharing</t>
  </si>
  <si>
    <t>Trabajos de rehabilitación de red eléctrica subterránea en el Centro de Estudios Tecnológicos del Mar No. 04, ubicado en La Paz, en el municipio de La Paz, B.C.S.</t>
  </si>
  <si>
    <t>https://drive.google.com/file/d/1dJ5GC3KJcj2exFopbc4cnT4VK-CofF9G/view?usp=sharing</t>
  </si>
  <si>
    <t>https://drive.google.com/file/d/15ll9CeWnSBBR8oxBKtYUPoGjk3ZjDJjP/view?usp=sharing</t>
  </si>
  <si>
    <t>https://drive.google.com/file/d/1HtgjPdKkNiNO53oSbykJs1_ON74A0mb9/view?usp=sharing</t>
  </si>
  <si>
    <t>Topete</t>
  </si>
  <si>
    <t>El Manglito</t>
  </si>
  <si>
    <t>https://drive.google.com/file/d/1k2faZc5IWnOUSe8GlhgKXUNNZoocwyzt/view?usp=sharing</t>
  </si>
  <si>
    <t>No aplica</t>
  </si>
  <si>
    <t>Jefe departamento Planeacion y Programacion de obras</t>
  </si>
  <si>
    <t>Residente ISIFE</t>
  </si>
  <si>
    <t>FAM-5F-01-24/01</t>
  </si>
  <si>
    <t>https://drive.google.com/file/d/1x5Sm4e8HT5NURplY6ihVFzCcdGjMQd-1/view?usp=sharing</t>
  </si>
  <si>
    <t>Demolición y construcción de barda, cerco perimetral y trabajos de rehabilitación eléctrica en la E.P. Valentín Gómez Farías, ubicada en Ciudad Constitución, en el municipio de Comondú B.C.S.</t>
  </si>
  <si>
    <t>https://drive.google.com/file/d/1m2D88xwRr_AFeFGPGTLIUvaGT_-lJ1fl/view?usp=sharing</t>
  </si>
  <si>
    <t>https://drive.google.com/file/d/1bDwwvLWaLuuaVZiBNnyCupuu8ZKIGzqQ/view?usp=sharing</t>
  </si>
  <si>
    <t>https://drive.google.com/file/d/1MlEuWCP-HCoNpD7OW1VX_8E6pyUMIMTt/view?usp=sharing</t>
  </si>
  <si>
    <t>https://drive.google.com/file/d/1GbaiSB80ItwFpOh5kc2zQXcGPVKs1O1Z/view?usp=sharing</t>
  </si>
  <si>
    <t>Comondu</t>
  </si>
  <si>
    <t>https://drive.google.com/file/d/1TCzvfHhWToCVGvEG2ouYEQVklspJvDqh/view?usp=sharing</t>
  </si>
  <si>
    <t>FAM-5F-R-03-23/23</t>
  </si>
  <si>
    <t>Rehabilitación y cambio de cubierta de Edificio 'H' en la Esc. Sec. Educadores de Baja California, ubicada en Todos Santos, en el municipio de La Paz, B.C.S.</t>
  </si>
  <si>
    <t>https://drive.google.com/file/d/1N8q3T2EjXeokLQdW_zTDhYwXuwHuLGi1/view?usp=sharing</t>
  </si>
  <si>
    <t>https://drive.google.com/file/d/1to2Z7SALj52nOSU-EeWaZWu7nsmBg18U/view?usp=sharing</t>
  </si>
  <si>
    <t>https://drive.google.com/file/d/1Po1xcodY6hSHsFpw4Y6kDln4Xh3PMEQ_/view?usp=sharing</t>
  </si>
  <si>
    <t>https://drive.google.com/file/d/103UhovwTNHWq5VDwbOPPEkhSrDjMZBPo/view?usp=sharing</t>
  </si>
  <si>
    <t>Maria Elena</t>
  </si>
  <si>
    <t>Godinez</t>
  </si>
  <si>
    <t>GUGE-740214-D63</t>
  </si>
  <si>
    <t>Calle 5</t>
  </si>
  <si>
    <t>https://drive.google.com/file/d/1F4iZakpKnCJUu0qWXJ7qZV4kQ-YmhKIU/view?usp=sharing</t>
  </si>
  <si>
    <t>Todos Santos, municipio La Paz</t>
  </si>
  <si>
    <t>Rehabilitación y cambio de cubierta de edificio H</t>
  </si>
  <si>
    <t>FAM-ADQ-5F-24/01</t>
  </si>
  <si>
    <t>La propuesta resultó ser la solvente económicamente más baja, ya que reúne las condiciones necesarias y garantiza satisfactoriamente el cumplimiento del contrato y el suministro los productos considerados en el presupuesto.  Ley de adquisiciones, arrendamientos y servicios del estado de Baja California Sur  (Art. 53)</t>
  </si>
  <si>
    <t>https://drive.google.com/file/d/1V0Y8QHoKFlGW1yb5cyX6ds7_3XycZTel/view?usp=sharing</t>
  </si>
  <si>
    <t>https://drive.google.com/file/d/1Gdy5EXxeoB9ryIbBkHLJDawXUWeR8uGz/view?usp=sharing</t>
  </si>
  <si>
    <t>Suministro de mobiliario y equipo para aulas USAER en diferentes escuelas, ubicadas en los municipios de Mulegé, La Paz y Los Cabos, B.C.S.</t>
  </si>
  <si>
    <t>https://drive.google.com/file/d/183gts7G3GU_uZO5RcCDgPOE_juc_Fr9D/view?usp=sharing</t>
  </si>
  <si>
    <t>https://drive.google.com/file/d/1bcEsQV_UaQFfdkueWHyJbkQzQfBXUt6s/view?usp=sharing</t>
  </si>
  <si>
    <t>https://drive.google.com/file/d/1ibvcKo0DS4YWzr6N3Y79PvTCkINC0Voy/view?usp=sharing</t>
  </si>
  <si>
    <t>Juan Manuel</t>
  </si>
  <si>
    <t>Burgoin</t>
  </si>
  <si>
    <t>Marquez</t>
  </si>
  <si>
    <t>BUMJ-510903-NL0</t>
  </si>
  <si>
    <t>Melchor Ocampo</t>
  </si>
  <si>
    <t>La propuesta resultó ser la solvente económicamente más baja, ya que reúne las condiciones necesarias y garantiza satisfactoriamente el cumplimiento de las obligaciones respectivas, para llevar a cabo la ejecución de los suministros.</t>
  </si>
  <si>
    <t>Suministro mobiliario</t>
  </si>
  <si>
    <t>https://drive.google.com/file/d/1SGm2ta7H7vPwfaAAQ3OuB7mARz3qqRjc/view?usp=sharing</t>
  </si>
  <si>
    <t>03.02.01129.011.A0211.AH23.542.52612212.</t>
  </si>
  <si>
    <t>Diferentes localidades en los municipios de Mulegé, La Paz y Los Cabos</t>
  </si>
  <si>
    <t>Suministro de mobiliario y equipo para aulas USAER</t>
  </si>
  <si>
    <t>Luis Carlos</t>
  </si>
  <si>
    <t xml:space="preserve">Vazquez </t>
  </si>
  <si>
    <t>Piña</t>
  </si>
  <si>
    <t>Roberto</t>
  </si>
  <si>
    <t>Saucedo</t>
  </si>
  <si>
    <t>Contreras</t>
  </si>
  <si>
    <t>FAM-5F-R-03-23/24</t>
  </si>
  <si>
    <t>https://drive.google.com/file/d/1RkVtuVAbKYQvvseuiYv6kD-7D7USBnUU/view?usp=sharing</t>
  </si>
  <si>
    <t>https://drive.google.com/file/d/1LX0eXPPE_ICaAB2lDBwGCpGNGQ56hY8R/view?usp=sharing</t>
  </si>
  <si>
    <t>Trabajos de rehabilitación eléctrica en la Esc. Sec. Rafael Ramírez, ubicada en La Paz, en el municipio de La Paz, B.C.S.</t>
  </si>
  <si>
    <t>https://drive.google.com/file/d/1YOXkEP-Dl3wyTQHkXQSoys6n962-WGHc/view?usp=sharing</t>
  </si>
  <si>
    <t>https://drive.google.com/file/d/1MmPB2aKTD1NL0b2SyNrZPlXkPWOY4qME/view?usp=sharing</t>
  </si>
  <si>
    <t>https://drive.google.com/file/d/1ix8u3YnScxCrBCpVopoAMOTluujhXE2l/view?usp=sharing</t>
  </si>
  <si>
    <t>https://drive.google.com/file/d/1BXE4FhfCSZkMVb4tWKND_OfHcWBylceT/view?usp=sharing</t>
  </si>
  <si>
    <t>https://drive.google.com/file/d/1y1oWE0kQej4_oitSZtL5sl2zfwmhtvKz/view?usp=sharing</t>
  </si>
  <si>
    <t>LPA-000000009-010-2024</t>
  </si>
  <si>
    <t>https://drive.google.com/file/d/1O1W5eZx8eIYffImCk2VWsS6hZngCZ6Ow/view?usp=sharing</t>
  </si>
  <si>
    <t>https://drive.google.com/file/d/1oNcodBWUIGvgdAAcV614CouHQbF9jSEk/view?usp=sharing</t>
  </si>
  <si>
    <t>Suministro e instalación de equipamiento especializado para la Unidad Académica del Mar, TSU e Ingeniería en Mantenimiento de la Universidad Tecnológica de La Paz, ubicada en La Paz, en el municipio de La Paz, B.C.S</t>
  </si>
  <si>
    <t>Agencia Arjona de La Paz, S.A. de C.V.</t>
  </si>
  <si>
    <t>AAP-870419-E8A</t>
  </si>
  <si>
    <t>Luis Ismael</t>
  </si>
  <si>
    <t>Rojas</t>
  </si>
  <si>
    <t>Sotres</t>
  </si>
  <si>
    <t>Gdashboard, S. de R.L. de C.V.</t>
  </si>
  <si>
    <t xml:space="preserve">Rojas </t>
  </si>
  <si>
    <t xml:space="preserve">Francisco Javier </t>
  </si>
  <si>
    <t>Higuera</t>
  </si>
  <si>
    <t>Auxiliar departamento Planeacion y Programacion de obras</t>
  </si>
  <si>
    <t>https://drive.google.com/file/d/1901kIPINGkKyaoycnKViSjekIpC5SBm_/view?usp=sharing</t>
  </si>
  <si>
    <t>https://drive.google.com/file/d/1RRfe6ZvQYakQQrmJm3C-g5DeWqXkl6-U/view?usp=sharing</t>
  </si>
  <si>
    <t>https://drive.google.com/file/d/13QTF4JL_hCi59rW7jTXFGlRiuqNZRuEf/view?usp=sharing</t>
  </si>
  <si>
    <t>https://drive.google.com/file/d/1XQ4s1Y8VJ7eg9t77Dtykqln41X_KB71Z/view?usp=sharing</t>
  </si>
  <si>
    <t>https://drive.google.com/file/d/1KeDrVxkZa1LYn4OVBOKLiDtDGXZ8JxKJ/view?usp=sharing</t>
  </si>
  <si>
    <t xml:space="preserve">Abasolo </t>
  </si>
  <si>
    <t>UTLP-ADQ-03-24/01</t>
  </si>
  <si>
    <t>https://drive.google.com/file/d/1UPOYPaU8Xuc2CjajCxSxxkSqYeyE9Av2/view?usp=sharing</t>
  </si>
  <si>
    <t>Ramo 33 FAM Nivel Superior 2024</t>
  </si>
  <si>
    <t>LPA-000000009-011-2024</t>
  </si>
  <si>
    <t>https://drive.google.com/file/d/1baB7OAjGCr432onBTj2KNGLFItREOtxm/view?usp=sharing</t>
  </si>
  <si>
    <t>Equipamiento de Aulas Académicas y Área Administrativa en el Instituto Tecnológico Superior de Ciudad Constitución, ubicado en Ciudad Constitución en el municipio de Comondú, B.C.S.</t>
  </si>
  <si>
    <t>https://drive.google.com/file/d/18txFsSqBg5jbCyXvgAOcLvj206sgLeWB/view?usp=sharing</t>
  </si>
  <si>
    <t>https://drive.google.com/file/d/1Rw06pHwE9cx38f_n3gh3j7RsmQw44bMo/view?usp=sharing</t>
  </si>
  <si>
    <t>https://drive.google.com/file/d/1FX21Z9DdnBL4vWRNt3CWp7fDs1jefvjM/view?usp=sharing</t>
  </si>
  <si>
    <t>https://drive.google.com/file/d/1TkhVwSxva94a0eIOWk-NyUPN6lTHHVFD/view?usp=sharing</t>
  </si>
  <si>
    <t>ROSL-720617-UT2</t>
  </si>
  <si>
    <t>Infonavit</t>
  </si>
  <si>
    <t>ITS-ADQ-01-24/01</t>
  </si>
  <si>
    <t>Equipamiento</t>
  </si>
  <si>
    <t>https://drive.google.com/file/d/1rD0DcysoAhNbaCv7vfjCOjxJmrsEmvjz/view?usp=sharing</t>
  </si>
  <si>
    <t>Ciudad Constitución, municipio Comondú</t>
  </si>
  <si>
    <t>Michelle Fabiola</t>
  </si>
  <si>
    <t>Padilla</t>
  </si>
  <si>
    <t>Vazquez</t>
  </si>
  <si>
    <t>FAM-ADQ-02-24/02</t>
  </si>
  <si>
    <t>https://drive.google.com/file/d/1wtT-kpdaIOFXQB9Qv_p5iGgwmqLzhX4P/view?usp=sharing</t>
  </si>
  <si>
    <t>Suministro, instalación y puesto en marcha de mobiliario y equipo para taller de lavandería en el Centro de Atención Múltiple No. 15, ubicado en Villa Alberto Andrés Alvarado Aramburo, en el municipio de Mulegé, B.C.S.</t>
  </si>
  <si>
    <t>https://drive.google.com/file/d/167yzTmbd6xNqc9ufccShAGWqEvkORgS3/view?usp=sharing</t>
  </si>
  <si>
    <t>https://drive.google.com/file/d/1Wv4dFP3JS3LdcGBEaEiY_eVAz5cgfoOf/view?usp=sharing</t>
  </si>
  <si>
    <t>https://drive.google.com/file/d/1dFjm0KNWV8Te8gLO6skA-nR09UBEL7xs/view?usp=sharing</t>
  </si>
  <si>
    <t>https://drive.google.com/file/d/1IZNLT3RH0h5CoFd4uOxEkbqP0Fj3oJu5/view?usp=sharing</t>
  </si>
  <si>
    <t>Net Global Soluciones de Oficina, S.A. de C.V.</t>
  </si>
  <si>
    <t>NGS-050517-7B6</t>
  </si>
  <si>
    <t>Guillermo Prieto</t>
  </si>
  <si>
    <t>https://drive.google.com/file/d/16lKfCXxRYVqJlaei-ffyQwZWnNxn0txF/view?usp=sharing</t>
  </si>
  <si>
    <t>Patricia Marina</t>
  </si>
  <si>
    <t>Castillo</t>
  </si>
  <si>
    <t>Net Global Soluciones de oficina, S.A. de C.V.</t>
  </si>
  <si>
    <t xml:space="preserve">FAM-ADQ-R-03-23/04 </t>
  </si>
  <si>
    <t>https://drive.google.com/file/d/11VDB94rmEPMxE5NZnIqG5te_WlDYoCsw/view?usp=sharing</t>
  </si>
  <si>
    <t>Suministro de mobiliario y equipo para Aulas Didácticas, Biblioteca, Prefectura y Trabajo Social en la Esc. Sec. Educadores de Baja California, ubicada en Todos Santos, en el municipio de La Paz, B.C.S</t>
  </si>
  <si>
    <t>https://drive.google.com/file/d/1V2zfDuhS2jKTrwgG0Lmk_dlxLsemQ9HL/view?usp=sharing</t>
  </si>
  <si>
    <t>https://drive.google.com/file/d/1udb3c6RIw4sZTVC64Aiicd2clRAjAI84/view?usp=sharing</t>
  </si>
  <si>
    <t>https://drive.google.com/file/d/1kjMG_LqmPBmP8x7wgHLPHVYwV6vFLJ6h/view?usp=sharing</t>
  </si>
  <si>
    <t>https://drive.google.com/file/d/1Oy1bEPGutOhGjTpiOMncF6qDmYfXSnDC/view?usp=sharing</t>
  </si>
  <si>
    <t>VAPL-730609-QJA</t>
  </si>
  <si>
    <t>Suministro mobiliario y equipo</t>
  </si>
  <si>
    <t>https://drive.google.com/file/d/1ahly93qX3aCXLl_FhryPujFCnBLAGHzL/view?usp=sharing</t>
  </si>
  <si>
    <t>FAM-ADQ-R-03-23/05</t>
  </si>
  <si>
    <t>https://drive.google.com/file/d/19bKHwSdYrXu_PB8fTDeqbSxIKUe_U4fT/view?usp=sharing</t>
  </si>
  <si>
    <t>Suministro e instalación de equipamiento para Laboratorio Multifuncional en la Esc. Sec. Educadores de Baja California, ubicada en Todos Santos, en el municipio de La Paz, B.C.S</t>
  </si>
  <si>
    <t>https://drive.google.com/file/d/1kyak3RSIQNpOsYhXsIN0VC02w2M7A_dA/view?usp=sharing</t>
  </si>
  <si>
    <t>https://drive.google.com/file/d/1yolWsOH49BgrkA0fH9KDeNVvuOaFOXSg/view?usp=sharing</t>
  </si>
  <si>
    <t>https://drive.google.com/file/d/1rB1vHklxSCryF9yCr2MkeXx1xXMr4gIw/view?usp=sharing</t>
  </si>
  <si>
    <t>https://drive.google.com/file/d/1Jlar066FGzC4p4WjvvnkwuGyqFronWCR/view?usp=sharing</t>
  </si>
  <si>
    <t>ROCP-550601-PG7</t>
  </si>
  <si>
    <t>https://drive.google.com/file/d/1hLIcKsWlOx__TA3BKibZ7dSjrbVa-93K/view?usp=sharing</t>
  </si>
  <si>
    <t>FAM-5F-03-24/02</t>
  </si>
  <si>
    <t>https://drive.google.com/file/d/1-hg69b4lE3YgLSoKZYLSXQL6q1OTseE9/view?usp=sharing</t>
  </si>
  <si>
    <t>https://drive.google.com/file/d/1EJaw4B3aVxUlcX21vXQ3Ber9kokc9cnv/view?usp=sharing</t>
  </si>
  <si>
    <t>Construcción de un aula didáctica en estructura U2-C adosada en planta alta y trabajos de red eléctrica exterior en la E.P. nueva creación (Fraccionamiento Perlas del Golfo), ubicada en La Paz, en el municipio de La Paz, B.C.S.</t>
  </si>
  <si>
    <t>https://drive.google.com/file/d/1iqYXevLTzv9g2bJJgojiaPga8sAqkcbF/view?usp=sharing</t>
  </si>
  <si>
    <t>https://drive.google.com/file/d/1xLU3b17vWM4PmCEFDoBjxt3yHvj-er2Q/view?usp=sharing</t>
  </si>
  <si>
    <t>https://drive.google.com/file/d/1H373ytjkBbtlM0DxHWImzRXlFCgPDACn/view?usp=sharing</t>
  </si>
  <si>
    <t>https://drive.google.com/file/d/1nUsOuGbWEwHCv08k7oYH5Hki-oTy_ana/view?usp=sharing</t>
  </si>
  <si>
    <t>MACK Building, S.A. de C.V.</t>
  </si>
  <si>
    <t>MBU-090119-P29</t>
  </si>
  <si>
    <t>Santa Rosa</t>
  </si>
  <si>
    <t>Santa Fe</t>
  </si>
  <si>
    <t>https://drive.google.com/file/d/1NuuHBsbjm7qr5_wXkHZ7KgWuEZ0ZLNx1/view?usp=sharing</t>
  </si>
  <si>
    <t>INGE Constructor, S.A. de C.V.</t>
  </si>
  <si>
    <t>Grupo Constructor CESECO, S.A. de C.V.</t>
  </si>
  <si>
    <t>INDEX Soluciones de México, S.A. de C.V.</t>
  </si>
  <si>
    <t>Olga Alejandra</t>
  </si>
  <si>
    <t>Montaño</t>
  </si>
  <si>
    <t>FAM-5F-04-24/03</t>
  </si>
  <si>
    <t>https://drive.google.com/file/d/1_LzkFjz1wob8oZZkpqCBSJpBpzZIs_Nc/view?usp=sharing</t>
  </si>
  <si>
    <t>https://drive.google.com/file/d/1wVHeVZ_oGpsbvUHQz1ihjtxTxzjIKpbe/view?usp=sharing</t>
  </si>
  <si>
    <t>Construcción de un aula didáctica en estructura U1-C en la E.P. Ford 210, ubicada en San José del Cabo, en el municipio de Los Cabos, B.C.S.</t>
  </si>
  <si>
    <t>https://drive.google.com/file/d/1m6LwvzSUdtpocdspExbgofOiY8KsF0Di/view?usp=sharing</t>
  </si>
  <si>
    <t>https://drive.google.com/file/d/10U1OPL9Hy_zMHxPJx2Est6cmWsqMQxwu/view?usp=sharing</t>
  </si>
  <si>
    <t>https://drive.google.com/file/d/10m5N3dYKfjWkByxAV0cHsffDqhTJL6zp/view?usp=sharing</t>
  </si>
  <si>
    <t>https://drive.google.com/file/d/1MKc1m6zlUfgu39K-BrmU9__CSsqC-fms/view?usp=sharing</t>
  </si>
  <si>
    <t>GCC-010409-CV7</t>
  </si>
  <si>
    <t>https://drive.google.com/file/d/1hUvMuWueSf0vFMrK8C0D1R1Tb-M7eopm/view?usp=sharing</t>
  </si>
  <si>
    <t xml:space="preserve">Agustin Atneciv </t>
  </si>
  <si>
    <t>Meza</t>
  </si>
  <si>
    <t>Lora</t>
  </si>
  <si>
    <t>FAM-5F-04-24/04</t>
  </si>
  <si>
    <t>https://drive.google.com/file/d/1KOMpVoYRG1RcuuvgB86het7ZSdpC2KGb/view?usp=sharing</t>
  </si>
  <si>
    <t>https://drive.google.com/file/d/1L4XJ7WwtD9OnrLgmexIBAYskHzo0q-A1/view?usp=sharing</t>
  </si>
  <si>
    <t>Construcción de un aula didáctica en planta alta en estructura U2-C y núcleo de escaleras en la E.P. René Hernández Jiménez, ubicada en San José del Cabo, en el municipio de Los Cabos, B.C.S.</t>
  </si>
  <si>
    <t>https://drive.google.com/file/d/1u6TYBRkjPJIB2DGRQH3IT-TfiDaEu_pI/view?usp=sharing</t>
  </si>
  <si>
    <t>https://drive.google.com/file/d/19PZdYU5e2A20lMnzjfnP8yYY5fJrd7Tx/view?usp=sharing</t>
  </si>
  <si>
    <t>https://drive.google.com/file/d/1gx3KKG1sjqoNEBviGMfhqZeJk0QAoVYm/view?usp=sharing</t>
  </si>
  <si>
    <t>https://drive.google.com/file/d/1-jsuyaNScLh4t96_HjPHWH7v4qZbWZmT/view?usp=sharing</t>
  </si>
  <si>
    <t>ISM-150930-E1A</t>
  </si>
  <si>
    <t>Vicente Guerrero</t>
  </si>
  <si>
    <t>Adolfo Ruiz Cortines</t>
  </si>
  <si>
    <t>https://drive.google.com/file/d/1WdcGsX02I4h-oNWDT3UZAQJoCoe-awAh/view?usp=sharing</t>
  </si>
  <si>
    <t>FAM-5F-04-24/05</t>
  </si>
  <si>
    <t>https://drive.google.com/file/d/1uN8NSlPbXpTcrFGnMIX6EKNq6Jr9bvX0/view?usp=sharing</t>
  </si>
  <si>
    <t>https://drive.google.com/file/d/14zZJF8Mx1gmReJ46hErI3mmTzlPBlKF6/view?usp=sharing</t>
  </si>
  <si>
    <t>Construcción de un aula didáctica en estructura regional de 6.00 x 8.00 Mts., red eléctrica y obra exterior en la T.V. Secundaria No. 1 José Agustín Olachea Avilés, ubicada en La Ribera, en el municipio de Los Cabos, B.C.S.</t>
  </si>
  <si>
    <t>https://drive.google.com/file/d/1j67shnuZyxkfnEkBJ8c4wqyRP0n-oSIc/view?usp=sharing</t>
  </si>
  <si>
    <t>https://drive.google.com/file/d/10MdFYtjJ9_n5JbO_eYKeu3AeNw8wDPgP/view?usp=sharing</t>
  </si>
  <si>
    <t>https://drive.google.com/file/d/1PyGco6_sVW0w1GmmzdhsCHns-H_TfXJx/view?usp=sharing</t>
  </si>
  <si>
    <t>https://drive.google.com/file/d/1RZez2DBMb5PB2Z6rjQF1py-mwLTJC2w9/view?usp=sharing</t>
  </si>
  <si>
    <t>ICO-100407-AFA</t>
  </si>
  <si>
    <t xml:space="preserve">Diana Laura </t>
  </si>
  <si>
    <t>https://drive.google.com/file/d/12qQGg_xkpimnyYqvgTcX6THfj-TlZ6-f/view?usp=sharing</t>
  </si>
  <si>
    <t>La Ribera, municipio Los Cabos</t>
  </si>
  <si>
    <t>FAM-5F-04-24/08</t>
  </si>
  <si>
    <t>https://drive.google.com/file/d/14AX03MXKjWXGVkLQhkagdEvcgwdJuau0/view?usp=sharing</t>
  </si>
  <si>
    <t>https://drive.google.com/file/d/1697fNmGaGATmySGUzqkRvcdi1v-qW6o6/view?usp=sharing</t>
  </si>
  <si>
    <t>Construcción de dos aulas didácticas en estructura U2-C en planta baja en la E.P. Miguel Antonio Olachea Carrillo, ubicada en Cabo San Lucas, en el municipio de Los Cabos, B.C.S.</t>
  </si>
  <si>
    <t>https://drive.google.com/file/d/1GuCijeCPkRHUpFxGH_A9tvLEgtjdJNUK/view?usp=sharing</t>
  </si>
  <si>
    <t>https://drive.google.com/file/d/1fhpfasKqg8j0PCqjiOeDR5kkLkN6a3kY/view?usp=sharing</t>
  </si>
  <si>
    <t>https://drive.google.com/file/d/1bawxBsyYD3WC7XtcEJNBgQuwRhGYb6Uy/view?usp=sharing</t>
  </si>
  <si>
    <t>https://drive.google.com/file/d/1K3s5mOUZV_zSL_d6fx71zCnulYTFFGac/view?usp=sharing</t>
  </si>
  <si>
    <t>https://drive.google.com/file/d/1J9Xo50tNoOi73Nwln80-EmWhz7O0uKH-/view?usp=sharing</t>
  </si>
  <si>
    <t>Cabo San Lucas, municipio Los Cabos</t>
  </si>
  <si>
    <t>Juan</t>
  </si>
  <si>
    <t>Rodriguez</t>
  </si>
  <si>
    <t>Ivan</t>
  </si>
  <si>
    <t>Cosio</t>
  </si>
  <si>
    <t>LPO-000000009-015-2024</t>
  </si>
  <si>
    <t>https://drive.google.com/file/d/1HdZ0M9OGmdTUYIpa-g0T4FEZdxMnkrzb/view?usp=sharing</t>
  </si>
  <si>
    <t>https://drive.google.com/file/d/1WI8TElkNcwb2bwAOS1z7f32c6dbHhPie/view?usp=sharing</t>
  </si>
  <si>
    <t>Construcción de seis aulas didácticas en estructura regional de 6.00 x 8.00 Mts. en la E.P. Venustiano Carranza, ubicada en La Paz, en el municipio de La Paz, B.C.S.</t>
  </si>
  <si>
    <t>https://drive.google.com/file/d/1PTWV6iPbu0S7Dx_4wccqVnttXNST7s6g/view?usp=sharing</t>
  </si>
  <si>
    <t>https://drive.google.com/file/d/1MFJLWaMn_-7TfvqZ6UHy3uQT48Rov4i4/view?usp=sharing</t>
  </si>
  <si>
    <t>https://drive.google.com/file/d/1x7N_XJinMPSyD4rWkU6Vqz90C3fsIjCW/view?usp=sharing</t>
  </si>
  <si>
    <t>https://drive.google.com/file/d/1CyoIrsdKsG7EBGynPYjNkNP95nXEdHK4/view?usp=sharing</t>
  </si>
  <si>
    <t>Grupo Inversus, S.A. de C.V.</t>
  </si>
  <si>
    <t>GIN-160415-HH6</t>
  </si>
  <si>
    <t>Constituyentes</t>
  </si>
  <si>
    <t>FAM-5F-03-24/09</t>
  </si>
  <si>
    <t>https://drive.google.com/file/d/1N9AjhFkrG5Fb4TBdo6ocanOw4gH5SKj9/view?usp=sharing</t>
  </si>
  <si>
    <t>Airam Elizabeth</t>
  </si>
  <si>
    <t>Segovia</t>
  </si>
  <si>
    <t>Gerardo</t>
  </si>
  <si>
    <t>Saguaro Proyectos, S.A. de C.V.</t>
  </si>
  <si>
    <t>LPO-000000009-016-2024</t>
  </si>
  <si>
    <t>https://drive.google.com/file/d/18KrjiMCmiT8-Tr4bK4SxZDhSOscdzKHE/view?usp=sharing</t>
  </si>
  <si>
    <t>Construcción de un aula didáctica en estructura U1-C, demolición y construcción de cerco perimetral con reja-acero y rehabilitación de red eléctrica exterior en el C.A.M. Mercedes Davis Perpuli, ubicado en Loreto, en el municipio de Loreto, B.C.S.</t>
  </si>
  <si>
    <t>https://drive.google.com/file/d/1esgrIhULVXEjON1ssBYIW-pBcnYRhzS3/view?usp=sharing</t>
  </si>
  <si>
    <t>https://drive.google.com/file/d/18qnx_RewBzcOJ9wfUVJ_tNFwgNro9D43/view?usp=sharing</t>
  </si>
  <si>
    <t>https://drive.google.com/file/d/1bY5emungw__soFtb1jsMhzQJddIP0S6z/view?usp=sharing</t>
  </si>
  <si>
    <t>https://drive.google.com/file/d/1apG6-QTUI4aFabFz89LEY6VtOrIr8RZr/view?usp=sharing</t>
  </si>
  <si>
    <t>Quintas San Patricio</t>
  </si>
  <si>
    <t>FAM-5F-05-24/10</t>
  </si>
  <si>
    <t>https://drive.google.com/file/d/1Hvr49xeHysl4O6M70dpTo2PKakkYPKdD/view?usp=sharing</t>
  </si>
  <si>
    <t>SPR-181003-J4A</t>
  </si>
  <si>
    <t>Alfredo</t>
  </si>
  <si>
    <t>Bañuelos</t>
  </si>
  <si>
    <t>Valtierra</t>
  </si>
  <si>
    <t>Kitzia Itzel</t>
  </si>
  <si>
    <t>Cota</t>
  </si>
  <si>
    <t>LPO-000000009-017-2024</t>
  </si>
  <si>
    <t>https://drive.google.com/file/d/183LuoW3tBuyqR87JfNDttVLC1WFLEzi-/view?usp=sharing</t>
  </si>
  <si>
    <t>Suministro e instalación de aires acondicionados en Edificio '3C', suministro y colocación de rejas de protección en Edificio '2B', obra exterior: construcción de cancha de usos múltiples con asta bandera, construcción de techumbre de 13.00 x 24.00 Mts., construcción de cisterna de 5,000 Litros, construcción de acceso principal, construcción de barda, cerco perimetral, acceso vehicular, construcción de rampa para discapacitados y andadores de conexión en la E.P. Emiliano Zapata, ubicada en Heroica Mulegé, en el municipio de Mulegé, B.C.S.</t>
  </si>
  <si>
    <t>https://drive.google.com/file/d/1pTF90gjOZKUTP6-0VCeze-O_cciVmyH0/view?usp=sharing</t>
  </si>
  <si>
    <t>https://drive.google.com/file/d/1_JUBd87R1ZYffC7L53P4qJnBYBAkgYLK/view?usp=sharing</t>
  </si>
  <si>
    <t>https://drive.google.com/file/d/1TXAVA5sqjYOk11ykrAMH78oBu9ORcXmT/view?usp=sharing</t>
  </si>
  <si>
    <t>https://drive.google.com/file/d/1VunqAoKa0mNluEWpMlcVr6qSocqbXGR8/view?usp=sharing</t>
  </si>
  <si>
    <t>SEGA-921126-B11</t>
  </si>
  <si>
    <t>sin nombre</t>
  </si>
  <si>
    <t>Mulege</t>
  </si>
  <si>
    <t>FAM-5F-02-24/11</t>
  </si>
  <si>
    <t>Heroica Mulegé, municipio Mulegé</t>
  </si>
  <si>
    <t>Construcciones y Soluciones Lerma, S.A. de C.V.</t>
  </si>
  <si>
    <t>Neyma Judith</t>
  </si>
  <si>
    <t>Salaices</t>
  </si>
  <si>
    <t>LPO-000000009-023-2024</t>
  </si>
  <si>
    <t>https://drive.google.com/file/d/1qbjyzvdZwPQY6oYvUTrc9H_Q50wKs8d2/view?usp=sharing</t>
  </si>
  <si>
    <t>https://drive.google.com/file/d/1rdtehjMMkSoIF7br2s2e3hFAn1SBzuLG/view?usp=sharing</t>
  </si>
  <si>
    <t>1ra. Etapa: Construcción de tres aulas didácticas de 2 E/E, construcción de dirección provisional de 2 E/E, construcción de cubo de escaleras, construcción de núcleo de servicios sanitarios en estructura U2-C, obra exterior: construcción de plaza cívica, andadores de conexión, construcción de acceso principal, construcción de muros perimetrales, red eléctrica exterior, alumbrado exterior, construcción de cisterna prefabricada de 10,000 Lts y red hidrosanitaria en la  E.P. Nueva Creación (Colonia Miranda), ubicada en Cabo San Lucas, en el municipio de Los Cabos, B.C.S</t>
  </si>
  <si>
    <t>https://drive.google.com/file/d/1teJ-GapdmeVUC42D_xm4Ds4zWhlwBj-F/view?usp=sharing</t>
  </si>
  <si>
    <t>https://drive.google.com/file/d/1Iy_Yg-BuCjroZ69ibTCnl6TxGWf-S37x/view?usp=sharing</t>
  </si>
  <si>
    <t>https://drive.google.com/file/d/10OWEleM625tBn6TM-Wii0fkZTBEjf5cf/view?usp=sharing</t>
  </si>
  <si>
    <t>https://drive.google.com/file/d/1-qRCKyy0bAyK4vDdQsHkIH8j2SmmejSG/view?usp=sharing</t>
  </si>
  <si>
    <t>FAM-5F-04-24/12</t>
  </si>
  <si>
    <t>https://drive.google.com/file/d/1ZmEz2mkFBR8chfNuzc1WpXQ4KhjmNvgS/view?usp=sharing</t>
  </si>
  <si>
    <t>https://drive.google.com/file/d/1ReKVSmdvLJohkFwNkH0SsYmJkvIzfE7r/view?usp=sharing</t>
  </si>
  <si>
    <t>Jesus Antonio</t>
  </si>
  <si>
    <t>Montoya</t>
  </si>
  <si>
    <t>LPO-000000009-024-2024</t>
  </si>
  <si>
    <t>https://drive.google.com/file/d/1_5jJPVuhg7kjdDTg4Sge-nQvZOxSBNoI/view?usp=sharing</t>
  </si>
  <si>
    <t>2da. etapa: Construcción y reubicación de la posta zootécnica en la Universidad Autónoma de Baja California Sur, Campus San Pedro, ubicada en San Pedro, en el municipio de La Paz, B.C.S</t>
  </si>
  <si>
    <t>https://drive.google.com/file/d/1fx2XVnU-U7dH3likTCreREr-Ja8fRVJv/view?usp=sharing</t>
  </si>
  <si>
    <t>https://drive.google.com/file/d/1yOA3oDgODRjxXbu_rZmqdwPftg0Kco-h/view?usp=sharing</t>
  </si>
  <si>
    <t>https://drive.google.com/file/d/1IbyUjNeS9mq1dQSD6wcrcLxk_bunQ4kc/view?usp=sharing</t>
  </si>
  <si>
    <t>https://drive.google.com/file/d/18_CDXNMu5YSeCMFkZH4H4hu7ZWHaczl9/view?usp=sharing</t>
  </si>
  <si>
    <t>Enrique Antonio</t>
  </si>
  <si>
    <t>Corral</t>
  </si>
  <si>
    <t>Herrera</t>
  </si>
  <si>
    <t>COHE-941110-AF5</t>
  </si>
  <si>
    <t>20 de noviembre</t>
  </si>
  <si>
    <t>UABCS-5F-03-24/01</t>
  </si>
  <si>
    <t>https://drive.google.com/file/d/1MG0Ncn7gd-D9sgevcEUTV65bT7iVq2Di/view?usp=sharing</t>
  </si>
  <si>
    <t>San Pedro, municipio La Paz</t>
  </si>
  <si>
    <t>CECYT-5F-04-24/01</t>
  </si>
  <si>
    <t>https://drive.google.com/file/d/1UuNfr-5ca_G7PzVc62sqUNCaW8aRL6-c/view?usp=sharing</t>
  </si>
  <si>
    <t>Construcción de aula didáctica de 2 E/E en estructura U2-C y red eléctrica exterior en el CECYT No. 05, ubicado en Cabo San Lucas, en el municipio de Los Cabos, B.C.S.</t>
  </si>
  <si>
    <t>https://drive.google.com/file/d/1AS6239pCMuNTICb6FNA_i99aKjRGRh2Z/view?usp=sharing</t>
  </si>
  <si>
    <t xml:space="preserve">Construcciones, Terracerías y Maquinaria Barrueta, 
S.A. de C.V.
</t>
  </si>
  <si>
    <t>https://drive.google.com/file/d/11q5fGR27nhdSqQBK23ZgbTxb9PmOqeMQ/view?usp=sharing</t>
  </si>
  <si>
    <t>https://drive.google.com/file/d/1_NMQARNa2vQdmALHJq-0A69n3ZGp0wYP/view?usp=sharing</t>
  </si>
  <si>
    <t>FAM-5F-R-04-23/25</t>
  </si>
  <si>
    <t>https://drive.google.com/file/d/12UG_RY4gN3PHyA1ew_5AuLCBGL7TStuz/view?usp=sharing</t>
  </si>
  <si>
    <t>Construcción de bodega para T.M. y T.V., construcción de cisterna de 10,000 Lts., construcción de techumbre de 8.00 x 7.00 Mts., y demolición de bodega y cisterna existente en la E.P. León Cota Collins, ubicada en Cabo San Lucas, en el municipio de Los Cabos, B.C.S.”</t>
  </si>
  <si>
    <t>https://drive.google.com/file/d/1uzoZFhq5diAqRQOXHUkg72xSa5YuWSXK/view?usp=sharing</t>
  </si>
  <si>
    <t>https://drive.google.com/file/d/1xCiAcY1sHOeM-t_EW8BtMZ4v8rI4Egrn/view?usp=sharing</t>
  </si>
  <si>
    <t>https://drive.google.com/file/d/1oJgGkoEFcBId0Z1JSu5JyO7mUS27OOlp/view?usp=sharing</t>
  </si>
  <si>
    <t>Luis Donaldo Colosio</t>
  </si>
  <si>
    <t>Las Grullas</t>
  </si>
  <si>
    <t>https://drive.google.com/file/d/1zzDQQsVap0mCkNtfVbzFssT8K099A8Zc/view?usp=sharing</t>
  </si>
  <si>
    <t>https://drive.google.com/file/d/131vVvjFAiKcc1kHAcn9ZV4cBAxdne-hm/view?usp=sharing</t>
  </si>
  <si>
    <t>https://drive.google.com/file/d/1Ii17Wbr0mmrdn3dduPYJcgoAgadiORFQ/view?usp=sharing</t>
  </si>
  <si>
    <t>https://drive.google.com/file/d/14_pBj4FWOQf0b0v04BUNc09dDQW50mZQ/view?usp=sharing</t>
  </si>
  <si>
    <t>https://drive.google.com/file/d/1nAnEiBNMlGschYyVIiJ7pY4_okfc9oMj/view?usp=sharing</t>
  </si>
  <si>
    <t>FAM-5F-01-24/06</t>
  </si>
  <si>
    <t>https://drive.google.com/file/d/1xuMvC_NeKez492IMtMKFFMM0uxob88tB/view?usp=sharing</t>
  </si>
  <si>
    <t>https://drive.google.com/file/d/1upH2zkAUzdcVVtodYSMkDBaBg-drAFff/view?usp=sharing</t>
  </si>
  <si>
    <t>https://drive.google.com/file/d/12DYnyVPQQuKSPqEgGa7_GYAGmIkQ-b5B/view?usp=sharing</t>
  </si>
  <si>
    <t>https://drive.google.com/file/d/1VR-_3uKnzkj4Cxtw1uwAbnc9MWkKMhxj/view?usp=sharing</t>
  </si>
  <si>
    <t>https://drive.google.com/file/d/1AxJUqbXj928eJJs7zMcVgPjQtawcl6Mt/view?usp=sharing</t>
  </si>
  <si>
    <t>FAM-5F-04-24/07</t>
  </si>
  <si>
    <t>https://drive.google.com/file/d/14SRafHSGa9b_tNh4IuabXyishk6AkOY_/view?usp=sharing</t>
  </si>
  <si>
    <t>https://drive.google.com/file/d/17PjN4iiLOv0WYnmpe8_7VQHGdUksM0qT/view?usp=sharing</t>
  </si>
  <si>
    <t>https://drive.google.com/file/d/1c4_h1rXbc1R4TRciTfDUtdtkN67TJV-Y/view?usp=sharing</t>
  </si>
  <si>
    <t>https://drive.google.com/file/d/1vRCAWRwBsFmWXhDW_LXlXBWlcgLkvmia/view?usp=sharing</t>
  </si>
  <si>
    <t>https://drive.google.com/file/d/1NjFVntBdy9wLgr9OTXxxdfAOJFrsBuWJ/view?usp=sharing</t>
  </si>
  <si>
    <t>https://drive.google.com/file/d/1RIpYS4A2P-P6Jq4GdZZGUXD2h8mcwDnA/view?usp=sharing</t>
  </si>
  <si>
    <t>FAM-5F-R-03-23/26</t>
  </si>
  <si>
    <t>https://drive.google.com/file/d/1RkVtuVAbKYQvvseuiYv6kD-7D7USBnUU/view?usp=drive_link</t>
  </si>
  <si>
    <t>Trabajos eléctricos y andador de conexión en la Escuela Superior de Cultura Física Prof. Román Pozo Méndez, ubicada en La Paz, en el municipio de La Paz, B.C.S.</t>
  </si>
  <si>
    <t>https://drive.google.com/file/d/1LsKI9sb1DKfHSQ6eLLU5Ph6Rb2njYWc8/view?usp=sharing</t>
  </si>
  <si>
    <t>https://drive.google.com/file/d/1-47M0DDet0ouTWSXYy38BGVUJJfqG14t/view?usp=sharing</t>
  </si>
  <si>
    <t>https://drive.google.com/file/d/1n_3clYCqTHlf_AiIDdlSNaOY6fG5L91t/view?usp=sharing</t>
  </si>
  <si>
    <t>https://drive.google.com/file/d/1n7cQucIDC7aoVfjnrrA7d4YrLvbfrhRl/view?usp=sharing</t>
  </si>
  <si>
    <t>Ramo 33 Remanentes FAM Nivel Superior 2023</t>
  </si>
  <si>
    <t>FAM-5F-R-04-23/27</t>
  </si>
  <si>
    <t>https://drive.google.com/file/d/1x3DYv4au6wOd2pVGS2LplxPf8I9YYN6D/view?usp=sharing</t>
  </si>
  <si>
    <t>https://drive.google.com/file/d/1WCy68ahIIbQ3ba9C9WqXTgFbPaKKuybl/view?usp=sharing</t>
  </si>
  <si>
    <t>Terminación de 1er. nivel: cuatro aulas hibridas, tres aulas mixtas, un aula de maestros, seis cubículos para aula virtual y módulo de servicios sanitarios en la Universidad Autónoma de Baja California Sur, Extensión Los Cabos, ubicada en Cabo San Lucas, en el municipio de Los Cabos, B.C.S.</t>
  </si>
  <si>
    <t>https://drive.google.com/file/d/1XWnNy9UgE34YXdED3wz2hKa-qPposVR4/view?usp=sharing</t>
  </si>
  <si>
    <t>https://drive.google.com/file/d/19UsD4ANMV9VFTdJRUg6LFNaOA9ELa7bz/view?usp=sharing</t>
  </si>
  <si>
    <t>https://drive.google.com/file/d/1LdAJ4aOEpo6OgIhjB7KTfOekM8BCN8jE/view?usp=sharing</t>
  </si>
  <si>
    <t>https://drive.google.com/file/d/1iTGTvHvfuoCe178sn3AqsLZlcSOnuhW9/view?usp=sharing</t>
  </si>
  <si>
    <t>LPO-000000009-027-2024</t>
  </si>
  <si>
    <t>https://drive.google.com/file/d/1LKXawIB7Uuun2VLGXOsDayt6vcs6TYx3/view?usp=sharing</t>
  </si>
  <si>
    <t>Construcción de área administrativa en estructura U3-C planta baja y construcción de dos aulas didácticas en estructura U3-C planta alta en la Esc. Sec. General No. 8, ubicada en Cabo San Lucas, en el municipio de Los Cabos, B.C.S</t>
  </si>
  <si>
    <t>https://drive.google.com/file/d/1HjYImHKmyyLyJpJvXdiWhgyveBT2R7OU/view?usp=sharing</t>
  </si>
  <si>
    <t>https://drive.google.com/file/d/1yu3xq50RHHpoIn8Gav0X570Gm7RagrVz/view?usp=sharing</t>
  </si>
  <si>
    <t>https://drive.google.com/file/d/1ZKO795lvUaE5UjgPT0HtshKF-MWflMqS/view?usp=sharing</t>
  </si>
  <si>
    <t>https://drive.google.com/file/d/1mw1g1eb-rHOONbMdxGUa8vHHkbaPB6uw/view?usp=sharing</t>
  </si>
  <si>
    <t>Jesus Alberto</t>
  </si>
  <si>
    <t>Romo</t>
  </si>
  <si>
    <t>Luzanilla</t>
  </si>
  <si>
    <t>ROLJ-840307-LRA</t>
  </si>
  <si>
    <t>Cormoranes</t>
  </si>
  <si>
    <t>FAM-5F-04-24/13</t>
  </si>
  <si>
    <t>https://drive.google.com/file/d/12koSbGTe2SUDu5VW44yb9Hq2F7evZdlV/view?usp=sharing</t>
  </si>
  <si>
    <t>Gerencia de Infraestructura BajaCalifornia, S.A. de C.V.</t>
  </si>
  <si>
    <t>No hubo asistentes</t>
  </si>
  <si>
    <t>LPO-000000009-028-2024</t>
  </si>
  <si>
    <t>https://drive.google.com/file/d/10J03abb2_vY4QN8CC7m_96hUUdJwZmsK/view?usp=sharing</t>
  </si>
  <si>
    <t>https://drive.google.com/file/d/19uQCTGzhkHpDn53PBhQNv0VXTQN156ZX/view?usp=sharing</t>
  </si>
  <si>
    <t>Construcción de la primera etapa de la Unidad Departamental Tipo 2, consistente en: Construcción de tres aulas didácticas, muro de contención y andador de conexión en el Instituto Tecnológico de Estudios Superiores de Los Cabos, ubicado en San José del Cabo, en el municipio de Los Cabos, B.C.S.</t>
  </si>
  <si>
    <t>https://drive.google.com/file/d/1FadJ5KFulakluqfTCQSXPWrlmTboiZLN/view?usp=sharing</t>
  </si>
  <si>
    <t>https://drive.google.com/file/d/1gZqlnglytq2OiHJejlXPDQquFLouGFfN/view?usp=sharing</t>
  </si>
  <si>
    <t>https://drive.google.com/file/d/1YfYMQi0WXEFOZYGAD_zIFg07mNyrYEzL/view?usp=sharing</t>
  </si>
  <si>
    <t>https://drive.google.com/file/d/1vrfaAjEsPlkewoGu1M-roU95UEsblDz4/view?usp=sharing</t>
  </si>
  <si>
    <t>ITES-5F-04-24/01</t>
  </si>
  <si>
    <t>https://drive.google.com/file/d/18iaSvnyxzWZGWmvGtN5LZ-NiIq4-apl-/view?usp=sharing</t>
  </si>
  <si>
    <t>Jesus Ernesto</t>
  </si>
  <si>
    <t>Correa</t>
  </si>
  <si>
    <t>Camargo</t>
  </si>
  <si>
    <t>FAM-5F-R-03-23/29</t>
  </si>
  <si>
    <t>https://drive.google.com/file/d/1-IHPq7b5_xk8wzN2skGzVn4D3fNxkiz7/view?usp=sharing</t>
  </si>
  <si>
    <t>https://drive.google.com/file/d/1riKm7SSlFhcQUno_K9mqLEUjrlD1bs7m/view?usp=sharing</t>
  </si>
  <si>
    <t>Trabajos de red de media tensión y herrería en la Universidad Autónoma de Baja California Sur, Campus San Pedro, ubicada en San Pedro, en el municipio de La Paz, B.C.S.</t>
  </si>
  <si>
    <t>https://drive.google.com/file/d/1rsOo0ow-fBtgsdW_aTPZ7IZnoaSMZR7L/view?usp=sharing</t>
  </si>
  <si>
    <t>https://drive.google.com/file/d/1cjMfDWkssJIb7QpmPo-IgFdCumTZIJRC/view?usp=sharing</t>
  </si>
  <si>
    <t>https://drive.google.com/file/d/1u-iLTMu1VQ3aWqhmOlUgCPNFz8AECoLk/view?usp=sharing</t>
  </si>
  <si>
    <t>https://drive.google.com/file/d/1W5dL1kUB7YZrWPPI0mwS9nuX4i795TGc/view?usp=sharing</t>
  </si>
  <si>
    <t>https://drive.google.com/file/d/1QPqYsgxv8qKQ1BStpNbT7nf0__xC_Xl-/view?usp=sharing</t>
  </si>
  <si>
    <t>FAM-5F-R-03-23/30</t>
  </si>
  <si>
    <t>Art. 27 Los contratos de obra pública y servicios relacionados con las mismas, por regla general, se adjudicarán a través de licitaciones públicas, mediante convocatoria pública, para que libremente se presente proposiciones en sobre cerrado, que serán abiertos públicamente, a fin de asegurar al estado las mejores condiciones disponibles en cuanto a precio, calidad, financiamiento, oportunidad y demás circunstancias pertinentes, de acuerdo a lo que establece la ley.
Ley de Obras Públicas ley de Obras y Servicios Relacionados con las mismas del estado y Municipios de Baja California Sur</t>
  </si>
  <si>
    <t>https://drive.google.com/file/d/1lrqmA0um1S2KT-Uaa3cHjLrsYHZW0IW_/view?usp=sharing</t>
  </si>
  <si>
    <t>Construcción de cancha de usos múltiples de 22.20 x 12.20 Mts., y construcción de techumbre metálica de 13.00 x 24.00 Mts. en la E.P. Belisario Domínguez, ubicada en San José de La Palmilla, en el municipio de La Paz, BCS.</t>
  </si>
  <si>
    <t>https://drive.google.com/file/d/1T7nc2TZepcqZqYxROK-5kKezKrhM7YtY/view?usp=sharing</t>
  </si>
  <si>
    <t>https://drive.google.com/file/d/1Rx0tGLYjueDCAwORKzykjVnEwBvZcggr/view?usp=sharing</t>
  </si>
  <si>
    <t>https://drive.google.com/file/d/1uDeINb7-sDD84X-cuiwLAfYlmSUN5spk/view?usp=sharing</t>
  </si>
  <si>
    <t>https://drive.google.com/file/d/1r1lDGEb8-jl4alOcYZAPrsH6X5V3aLPc/view?usp=sharing</t>
  </si>
  <si>
    <t>https://drive.google.com/file/d/1YnpWVazDYK3pbpg8WMRpk2TDoe8jbXdb/view?usp=sharing</t>
  </si>
  <si>
    <t>PTRE-5f-04-24/01</t>
  </si>
  <si>
    <t>https://drive.google.com/file/d/10EH9WWG7ze2tRdZGGwdjftbYFHYOD-13/view?usp=sharing</t>
  </si>
  <si>
    <t>https://drive.google.com/file/d/1YUpGd1vy2PKYIEpZ9Xv4VL7patLAsBcb/view?usp=sharing</t>
  </si>
  <si>
    <t>Trabajos de rehabilitación y verificación eléctrica en la E.P. Juana Inés de la Cruz, ubicada en Cabo San Lucas, en el municipio de Los Cabos, B.C.S.</t>
  </si>
  <si>
    <t>https://drive.google.com/file/d/1225DMu4vWZz9EcaodNil0It9IACpIg93/view?usp=sharing</t>
  </si>
  <si>
    <t>https://drive.google.com/file/d/1_b0oXTKZHhl8nolDYmYKaeEP7G487qLe/view?usp=sharing</t>
  </si>
  <si>
    <t>https://drive.google.com/file/d/1o14pDzvPeFiSrKjwmi37OJ6CJahjehk-/view?usp=sharing</t>
  </si>
  <si>
    <t>https://drive.google.com/file/d/1lOZ9gSAU2MJfzi6HMVYMoL_-L7TvZAKy/view?usp=sharing</t>
  </si>
  <si>
    <t>Jesus Arturo</t>
  </si>
  <si>
    <t>Manriquez</t>
  </si>
  <si>
    <t>VAMJ-920711-MG7</t>
  </si>
  <si>
    <t>Transpeninsular</t>
  </si>
  <si>
    <t>Los Tabachines</t>
  </si>
  <si>
    <t>https://drive.google.com/file/d/141g_5-J6e45ZtVjSs3_mND0YwQv7H50V/view?usp=sharing</t>
  </si>
  <si>
    <t xml:space="preserve">Programa Trabajos de Rehabilitación Eléctrica (PTRE) 2024 </t>
  </si>
  <si>
    <t>PTRE-5f-03-24/02</t>
  </si>
  <si>
    <t>https://drive.google.com/file/d/1DViHNs-ub-gE3yoQ5_5GmMT1CSBH1l7v/view?usp=sharing</t>
  </si>
  <si>
    <t>Trabajos de rehabilitación y verificación eléctrica en el J.N. Juana Teresa Ruiz Aguirre, ubicado en La Paz, en el municipio de La Paz, B.C.S.</t>
  </si>
  <si>
    <t>https://drive.google.com/file/d/1pvBSwG6Ri0ao4e1G8yhj9babDE_j33CC/view?usp=sharing</t>
  </si>
  <si>
    <t>https://drive.google.com/file/d/1UcjS9ZEtqyKgsuiOAjR91-hG_FNFKlfI/view?usp=sharing</t>
  </si>
  <si>
    <t>https://drive.google.com/file/d/1PZxpNmiysMerDA2zzevjRlyD7WjdsBMs/view?usp=sharing</t>
  </si>
  <si>
    <t>https://drive.google.com/file/d/170P-XFd15xmoN2uX7JhbkFmrbN7qJWIV/view?usp=sharing</t>
  </si>
  <si>
    <t>https://drive.google.com/file/d/1HLkS-bt9Uc1ffWso7Umse9b-XAnxkqHG/view?usp=sharing</t>
  </si>
  <si>
    <t>PTRE-5f-04-24/03</t>
  </si>
  <si>
    <t>https://drive.google.com/file/d/1JKg-1qye27L9V3iIYhR2Hbgo0agUSF-q/view?usp=sharing</t>
  </si>
  <si>
    <t>Trabajos de rehabilitación y verificación eléctrica en la Esc. Sec. General No. 36 Constituyentes de Baja California Sur, ubicada en Cabo San Lucas, en el municipio de Los Cabos, B.C.S.</t>
  </si>
  <si>
    <t>https://drive.google.com/file/d/1nu4MTAdwRbvPqNpv36RbidzHlgEyA9fR/view?usp=sharing</t>
  </si>
  <si>
    <t>https://drive.google.com/file/d/1vWHkhGoH8b3h4YGsaMsISEOYgAGHaQ9x/view?usp=sharing</t>
  </si>
  <si>
    <t>https://drive.google.com/file/d/1zu9nSZo-KB9D9eZmPVuVKTRvyp7rtxdL/view?usp=sharing</t>
  </si>
  <si>
    <t>https://drive.google.com/file/d/1F2IiqMl0RpRZmCeydyVvISrHpigUHtmQ/view?usp=sharing</t>
  </si>
  <si>
    <t xml:space="preserve">Juan  </t>
  </si>
  <si>
    <t>GARJ-880519-QS5</t>
  </si>
  <si>
    <t>De la montura</t>
  </si>
  <si>
    <t>Camino Real</t>
  </si>
  <si>
    <t>https://drive.google.com/file/d/1z7g_kbtp6Kvte81DHwWP-fuDcvau5edj/view?usp=sharing</t>
  </si>
  <si>
    <t>FAM-5F-R-04-23/31</t>
  </si>
  <si>
    <t>https://drive.google.com/file/d/1ypZa0nWf7YSu53HvpX6rj7P5y5CzTxJl/view?usp=sharing</t>
  </si>
  <si>
    <t>Construcción de núcleo de servicios sanitarios para la Unidad Departamental Tipo II, en el Instituto Tecnológico de Estudios Superiores de Los Cabos, ubicado en San José del Cabo, en el municipio de Los Cabos, B.C.S.</t>
  </si>
  <si>
    <t>https://drive.google.com/file/d/1rzOXZR4cqVap_p9QKudpIYV9DDMkUzwu/view?usp=sharing</t>
  </si>
  <si>
    <t>https://drive.google.com/file/d/1_bl5gO5H_yGCv331Iyl695TPnyz037ZK/view?usp=sharing</t>
  </si>
  <si>
    <t>https://drive.google.com/file/d/1IvuAO2jPYQSqSGpZwFvVVSgi5OvFNBf4/view?usp=sharing</t>
  </si>
  <si>
    <t>https://drive.google.com/file/d/1rE2kSjG_1IWZEEoa0YPXUZ49GYQlj8rr/view?usp=sharing</t>
  </si>
  <si>
    <t>https://drive.google.com/file/d/1wUDsbbrwlhXv-urEOYnhvn8Z_oU_4IgK/view?usp=sharing</t>
  </si>
  <si>
    <t>PEC-5F-RF-05-23/01</t>
  </si>
  <si>
    <t>Se da cumplimiento a la Ley de obras públicas y servicios relacionados con las mismas a su artículo 43; donde se establece que cuando por razón del monto de la obra resulte inconveniente llevar a cabo el procedimiento a que se refiere el Artículo 27, por el costo que este representa, las Dependencias y Entidades podrán contratar sin ajustarse a dicho procedimiento.</t>
  </si>
  <si>
    <t>https://drive.google.com/file/d/1w9ZHwx8Ucz8P5uXbAzXDgCxZ6EFONYwi/view?usp=sharing</t>
  </si>
  <si>
    <t>https://drive.google.com/file/d/1_9ZD-q6wb5V_1OE-smGSZEDXzGwySGWm/view?usp=sharing</t>
  </si>
  <si>
    <t>Construcción de barda y cerco perimetral en el Centro Regional de Educación Normal "Profesor Marcelo Rubio Ruiz", ubicado en Loreto, en el municipio de Loreto, B.C.S.</t>
  </si>
  <si>
    <t>https://drive.google.com/file/d/11F6UWSUDRrYDe502kNPyQyWVkq_Rxu7B/view?usp=sharing</t>
  </si>
  <si>
    <t>https://drive.google.com/file/d/1s13tq36lR7xhV8ceY7c410tSZ9AzDXTi/view?usp=sharing</t>
  </si>
  <si>
    <t>https://drive.google.com/file/d/1mFwdSC_A87E6LnIF2KoACtxu4Fl11-XK/view?usp=sharing</t>
  </si>
  <si>
    <t>https://drive.google.com/file/d/16TK9iMU1ax72w3-2fz8ZJiEWVsW_HVTO/view?usp=sharing</t>
  </si>
  <si>
    <t>https://drive.google.com/file/d/1GKBKzaql05UPWCJFRiZRlnl_IHWkf2fL/view?usp=sharing</t>
  </si>
  <si>
    <t>FAM-5F-04-24/14</t>
  </si>
  <si>
    <t>https://drive.google.com/file/d/1BmjJgVnhz1SrPJ48ZEraTjijviR6UTUl/view?usp=sharing</t>
  </si>
  <si>
    <t>Demolición y construcción de barda perimetral con reja-acero en la E.P. Bicentenario de la Independencia de México, ubicada en Cabo San Lucas, en el municipio de Los Cabos, B.C.S.”</t>
  </si>
  <si>
    <t>https://drive.google.com/file/d/1iYBcVs7Xx1aeoWIAPTeKr5Ja8OETEp6r/view?usp=sharing</t>
  </si>
  <si>
    <t>https://drive.google.com/file/d/1KrtNchJrCkdgzW7NCJawb8U01VlxFuom/view?usp=sharing</t>
  </si>
  <si>
    <t>https://drive.google.com/file/d/1NXWZ5eCoJHAhh5-Sr9l3WxXyaqD8InET/view?usp=sharing</t>
  </si>
  <si>
    <t>https://drive.google.com/file/d/1vSujC9HoDrxFTiaF9bDab71icb2hVAIB/view?usp=sharing</t>
  </si>
  <si>
    <t>Omar Geovanny</t>
  </si>
  <si>
    <t>Estrada</t>
  </si>
  <si>
    <t>Velazquez</t>
  </si>
  <si>
    <t>PTRE-5F-04-24/07</t>
  </si>
  <si>
    <t>https://drive.google.com/file/d/10EH9WWG7ze2tRdZGGwdjftbYFHYOD-13/view?usp=drive_link</t>
  </si>
  <si>
    <t>https://drive.google.com/file/d/1ffdXBIc5ZdjWsOKHBU-hU-Y9nZ_6EjOP/view?usp=sharing</t>
  </si>
  <si>
    <t>Trabajos de rehabilitación y verificación eléctrica en la E.P. Fernando I. Cota Sandez, ubicada en Cabo San Lucas, en el municipio de Los Cabos, B.C.S.</t>
  </si>
  <si>
    <t>https://drive.google.com/file/d/1UdCJuhVn1oxWClYjcuzltGQDUVGuMODt/view?usp=sharing</t>
  </si>
  <si>
    <t>https://drive.google.com/file/d/19jdAuP0jKRb_FmKomlJHjfLtWpBq5Z34/view?usp=sharing</t>
  </si>
  <si>
    <t>https://drive.google.com/file/d/1DlwpHjIfDelqVpfY7nT52fWxWi4qmCn0/view?usp=sharing</t>
  </si>
  <si>
    <t>https://drive.google.com/file/d/1EEmMiiCVlgjd3CCqzEbNAMYg_C1KYgDp/view?usp=sharing</t>
  </si>
  <si>
    <t>EAVO-851112-R82</t>
  </si>
  <si>
    <t>https://drive.google.com/file/d/17rhLXR7PJu4QpeX1ACimLZil4Z4XaPrP/view?usp=sharing</t>
  </si>
  <si>
    <t>Recursos Federales</t>
  </si>
  <si>
    <t>LPO-000000009-037-2024</t>
  </si>
  <si>
    <t>https://drive.google.com/file/d/1Q8j81HE9hRDpqazaqsIer525AlGGGTBy/view?usp=sharing</t>
  </si>
  <si>
    <t>1ra Etapa: Construcción de 3 aulas didácticas de 2 e/e, construcción de dirección provisional de 2 e/e, construcción de cubo de escaleras, construcción de núcleo de servicios sanitarios en estructura U2-C, obra exterior: construcción de plaza cívica, andadores de conexión, construcción de acceso principal, construcción de muros perimetrales, red eléctrica exterior, alumbrado exterior, construcción de cisterna prefabricada de 10,000 lts. y construcción de fosa séptica y pozo de absorción en la Escuela Primaria Nueva Creación (Predio La Ballena Ejido San José), ubicada en San José del Cabo, en el municipio de Los Cabos, B.C.S.</t>
  </si>
  <si>
    <t>https://drive.google.com/file/d/1QDIxcjC3ba2whbx3v89OqWljySy6UQee/view?usp=sharing</t>
  </si>
  <si>
    <t>https://drive.google.com/file/d/1ZTunfgyO292xsYeKTYa5YE6inM2uFZim/view?usp=sharing</t>
  </si>
  <si>
    <t>https://drive.google.com/file/d/1aNjki8AKBniCtsLyAITjfyj5GV5KP9gZ/view?usp=sharing</t>
  </si>
  <si>
    <t>https://drive.google.com/file/d/1R_UPRX1czIDA_zEaJhrsuieL3u_3tQ6-/view?usp=sharing</t>
  </si>
  <si>
    <t>Miguel Angel</t>
  </si>
  <si>
    <t>ROMM-640602-9P7</t>
  </si>
  <si>
    <t>Solidaridad</t>
  </si>
  <si>
    <t>FAM-5F-04-24/18</t>
  </si>
  <si>
    <t>https://drive.google.com/file/d/1tjKAXdwLHfOsQfYjyJ3DbU542K116tzD/view?usp=sharing</t>
  </si>
  <si>
    <t>Construcción de barda y cerco perimetral</t>
  </si>
  <si>
    <t>Supervisión directa en sitio</t>
  </si>
  <si>
    <t>Ramo 33 FAM Nivel Básico 2024</t>
  </si>
  <si>
    <t xml:space="preserve">Demolición y construcción de barda perimetral con reja-acero </t>
  </si>
  <si>
    <t>Velázquez</t>
  </si>
  <si>
    <t>Melitón Albañez</t>
  </si>
  <si>
    <t>Trabajos de rehabilitación y verificación eléctrica</t>
  </si>
  <si>
    <t>Miguel Ángel</t>
  </si>
  <si>
    <t>Manríquez</t>
  </si>
  <si>
    <t>Tecnológico</t>
  </si>
  <si>
    <t>San José del Cabo, municipio Los Cabos</t>
  </si>
  <si>
    <t>Ramo 33 Remanentes FAM Nivel Básico 2023</t>
  </si>
  <si>
    <t>Trabajos de rehabilitación eléctrica</t>
  </si>
  <si>
    <t>María Dolores</t>
  </si>
  <si>
    <t>García</t>
  </si>
  <si>
    <t>Sánchez</t>
  </si>
  <si>
    <t>Martínez</t>
  </si>
  <si>
    <t>Aquiles Serdán</t>
  </si>
  <si>
    <t>Ampliación Centenario</t>
  </si>
  <si>
    <t>Construcciones, Terracerías y Maquinaria Berrueta, S.A. de C.V.</t>
  </si>
  <si>
    <t>Alcalá</t>
  </si>
  <si>
    <t xml:space="preserve">Educación científica </t>
  </si>
  <si>
    <t>Construcción de piso en area de juegos</t>
  </si>
  <si>
    <t>Gómez</t>
  </si>
  <si>
    <t>López</t>
  </si>
  <si>
    <t>Santa Rosalía, municipio Mulege</t>
  </si>
  <si>
    <t>Construcción de cisterna prefabricada de 5,000 litros</t>
  </si>
  <si>
    <t>Avilés</t>
  </si>
  <si>
    <t>Trabajos de rehabilitación de red eléctrica</t>
  </si>
  <si>
    <t>Pérez</t>
  </si>
  <si>
    <t>Adolfo López Mateos</t>
  </si>
  <si>
    <t>Ciudad Constitución</t>
  </si>
  <si>
    <t>Ramo 33  FAM Nivel Básico 2024</t>
  </si>
  <si>
    <t>Demolición y construcción de barda, cerco perimetral y rehabilitación eléctrica</t>
  </si>
  <si>
    <t>María Elena</t>
  </si>
  <si>
    <t>Godínez</t>
  </si>
  <si>
    <t>Márquez</t>
  </si>
  <si>
    <t>Suministro e instalación de equipamiento especializado para la unidad académica del mar, TSU e Ingeniería en mantenimiento</t>
  </si>
  <si>
    <t>Equipamiento de aulas académicas y area administrativa</t>
  </si>
  <si>
    <t>Villa Alberto Andrés Alvarado Aramburo, municipio Mulegé</t>
  </si>
  <si>
    <t>Suministro, instalación y puesto en marcha de mobiliario y equipo para taller de lavandería</t>
  </si>
  <si>
    <t>Vázquez</t>
  </si>
  <si>
    <t>Margarita Maza de Juárez</t>
  </si>
  <si>
    <t>Benito Juárez Oriente</t>
  </si>
  <si>
    <t>Suministro de mobiliario y equipo para aulas didácticas, biblioteca, prefectura y trabajo social</t>
  </si>
  <si>
    <t>Héroes de Independencia</t>
  </si>
  <si>
    <t>Suministro e instalación equipamiento</t>
  </si>
  <si>
    <t>Suministro e instalación de equipamiento para laboratorio multifuncional</t>
  </si>
  <si>
    <t>Construcción de un aula didáctica en estructura U2-C adosada</t>
  </si>
  <si>
    <t>Nicolás Bravo</t>
  </si>
  <si>
    <t>Construcción de un aula didáctica en estructura U1-C</t>
  </si>
  <si>
    <t xml:space="preserve">Construcción de un aula didáctica en planta alta en estructura </t>
  </si>
  <si>
    <t>Educación popular</t>
  </si>
  <si>
    <t>Construcción de un aula didáctica, red eléctrica y obra exterior</t>
  </si>
  <si>
    <t>Construcción de dos aulas didácticas</t>
  </si>
  <si>
    <t>Construcción de seis aulas didácticas en estructura regional</t>
  </si>
  <si>
    <t>Construcción de un aula didáctica, demolición y construcción de cerco perimetral</t>
  </si>
  <si>
    <t>Nueva Santa Rosalía</t>
  </si>
  <si>
    <t>Santa Rosalía</t>
  </si>
  <si>
    <t>Suministro e instalación de aires acondicionados,  construcción de cancha de usos múltiples, techumbre, cisterna, acceso principal, barda, cerco perimetral, acceso vehicular, rampa para discapacitados y andadores de conexión</t>
  </si>
  <si>
    <t>Construcción de tres aulas didácticas, dirección provisional, cubo de escaleras, núcleo de servicios sanitarios, obra exterior, red eléctrica, alumbrado, cisterna y red sanitaria.</t>
  </si>
  <si>
    <t xml:space="preserve">Construcción y reubicación de la posta zootécnica </t>
  </si>
  <si>
    <t>Construcción de aula didáctica y red eléctrica exterior</t>
  </si>
  <si>
    <t>Méndez</t>
  </si>
  <si>
    <t>Medellín</t>
  </si>
  <si>
    <t>Construcción de bodega, cisterna, techumbre y demolición de bodega y cisterna existente.</t>
  </si>
  <si>
    <t>Demolición y construcción de techumbre en pórtico de Edificio '11K' en la Esc. Sec. Ricardo Flores Magón, ubicada en Ciudad Constitución, en el municipio de Comondu, B.C.S.</t>
  </si>
  <si>
    <t>Demolición y construcción de techumbre en pórtico</t>
  </si>
  <si>
    <t>Rehabilitación de unión en aula de terapia física en el C.A.M. Prof. Juan Piedrín Castillo, ubicado en Cabo San Lucas, en el municipio de Los Cabos, B.C.S.</t>
  </si>
  <si>
    <t>Rehabilitación de unión de aula de terapia física</t>
  </si>
  <si>
    <t>Trabajo eléctricos y andador de conexión</t>
  </si>
  <si>
    <t>Terminación de primer nivel</t>
  </si>
  <si>
    <t>Jesús Alberto</t>
  </si>
  <si>
    <t>Construcción de area administrativa y dos aulas didácticas</t>
  </si>
  <si>
    <t>Construcción de la primera etapa de la unidad departamental tipo 2</t>
  </si>
  <si>
    <t>Trabajos de red de media tensión y herrería</t>
  </si>
  <si>
    <t>San José de la Palmilla, municipio La Paz</t>
  </si>
  <si>
    <t>Construcción de cancha de usos múltiples y techumbre metálica</t>
  </si>
  <si>
    <t>Jesús Arturo</t>
  </si>
  <si>
    <t>Rodríguez</t>
  </si>
  <si>
    <t>Construcción de núcleo de servicios sanitarios</t>
  </si>
  <si>
    <t>Rendimientos Financieros del Convenio de Coordinación y Colaboración para la Potenciación de Recursos del Fondo de Aportaciones Múltiples</t>
  </si>
  <si>
    <t>Construcción de tres aulas didácticas, dirección provisional, cubo de escaleras, núcleo de servicios sanitarios, plaza civica, andadores de conexión, acceso principal, muros perimetrales, red electrica exterior, cisterna prefabricada de 10,000 lts., fosa septica y pozo de absorcion.</t>
  </si>
  <si>
    <t>Avilez</t>
  </si>
  <si>
    <t>Ramirez</t>
  </si>
  <si>
    <t>LPO-000000009-038-2024</t>
  </si>
  <si>
    <t>1ra Etapa: Construcción de 3 aulas didácticas de 2 1/2 e/e, construcción de dirección provisional de 3 e/e, construcción de cubo de escaleras, construcción de núcleo de servicios sanitarios en estructura U2-C, obra exterior: construcción de plaza cívica, andadores de conexión, construcción de acceso principal, construcción de muros perimetrales, red eléctrica exterior, alumbrado exterior, construcción de cisterna prefabricada de 10,000 lts. y construcción de fosa séptica y pozo de absorción en la Escuela Secundaria Nueva Creación (Predio La Ballena Ejido San José), ubicada en San José del Cabo, en el municipio de Los Cabos, B.C.S</t>
  </si>
  <si>
    <t>https://drive.google.com/file/d/1gEz3-cTl7flEebJdtQA7a8ygjDABG8wq/view?usp=sharing</t>
  </si>
  <si>
    <t>https://drive.google.com/file/d/1rTURlb-yG2Z_KtpoQjPIi11ZUi8efi9f/view?usp=sharing</t>
  </si>
  <si>
    <t>https://drive.google.com/file/d/1VQK6ZBCq9ISsIqXmHIoalvMfvZxYlFjg/view?usp=sharing</t>
  </si>
  <si>
    <t>https://drive.google.com/file/d/1xz_M8C1RuVxd1cTDxK-BuVeqPuUZTIZy/view?usp=sharing</t>
  </si>
  <si>
    <t>GIB-130923-RX1</t>
  </si>
  <si>
    <t>San Jose</t>
  </si>
  <si>
    <t>Inalapa</t>
  </si>
  <si>
    <t>FAM-5F-04-24/19</t>
  </si>
  <si>
    <t>https://drive.google.com/file/d/17mopq-s0-baBUdywV-Yysmqxpo5DdjTj/view?usp=sharing</t>
  </si>
  <si>
    <t>Hector Ruben</t>
  </si>
  <si>
    <t>LPO-000000009-039-2024</t>
  </si>
  <si>
    <t>Rehabilitación del edificio para la Unidad Académica del Mar en la Universidad Tecnológica de La Paz, ubicado en La Paz, en el municipio de La Paz, B.C.S</t>
  </si>
  <si>
    <t>https://drive.google.com/file/d/1X50EedxJpbpTXrrhltNFPmkubXmS2_W7/view?usp=sharing</t>
  </si>
  <si>
    <t>https://drive.google.com/file/d/1f1Lhyt1d5G9g8wHxXK2_FayWbmys0AW9/view?usp=sharing</t>
  </si>
  <si>
    <t>https://drive.google.com/file/d/1hR4zpiYZjk536ZzBq-ySmaoZlslj71Nl/view?usp=sharing</t>
  </si>
  <si>
    <t>https://drive.google.com/file/d/1R--J6YFrB8CZvlBCSCQXrxH5A8R_xWcm/view?usp=sharing</t>
  </si>
  <si>
    <t>UTLP-5F-03-24/01</t>
  </si>
  <si>
    <t>https://drive.google.com/file/d/1IgRFYwph6FoBYURO4yKs0_xEXxWcgp1H/view?usp=sharing</t>
  </si>
  <si>
    <t>Rehabilitacion de edificio para la unidad academica del mar</t>
  </si>
  <si>
    <t>https://drive.google.com/file/d/1vB9Vy3YPrOSuEpSi9hKOF46Ftt8DktzT/view?usp=sharing</t>
  </si>
  <si>
    <t>https://drive.google.com/file/d/1QT0O2XMwDTyoRFu6gc_jQrgDCP3gPKkJ/view?usp=sharing</t>
  </si>
  <si>
    <t>https://drive.google.com/file/d/15gN8DDHLdlMo3XScQ1g178B9UzyuE_2S/view?usp=sharing</t>
  </si>
  <si>
    <t>LPA-000000009-041-2024</t>
  </si>
  <si>
    <t>https://drive.google.com/file/d/1yLEor34TQur9W5CUo-7cfPhfLTTjQorA/view?usp=sharing</t>
  </si>
  <si>
    <t>https://drive.google.com/file/d/1rZzlMKJiJ4HdxDigT81ymfkCGQWHxXlm/view?usp=sharing</t>
  </si>
  <si>
    <t>Suministro de remolque con estructura en “U” abierta para la Unidad Académica del Mar de la Universidad Tecnológica de La Paz, ubicada en La Paz, en el municipio de La Paz, B.C.S</t>
  </si>
  <si>
    <t>https://drive.google.com/file/d/1SyjNQSSGolu660JXdQRw5vUJN6EctO-C/view?usp=sharing</t>
  </si>
  <si>
    <t>https://drive.google.com/file/d/1k2zSEWX_OtgJmQnHrGLunYbOjPvzrzGu/view?usp=sharing</t>
  </si>
  <si>
    <t>https://drive.google.com/file/d/1XuZG8SFzaKyqJJ3UXgJODuYnFF0cNipC/view?usp=sharing</t>
  </si>
  <si>
    <t>https://drive.google.com/file/d/1Mv-FGEF5Ld6ykq-BhyksY0JQCGC0EdUs/view?usp=sharing</t>
  </si>
  <si>
    <t>UTLP</t>
  </si>
  <si>
    <t>UTLP-ADQ-03-24/02</t>
  </si>
  <si>
    <t>Suministro de remolque</t>
  </si>
  <si>
    <t>https://drive.google.com/file/d/1d6KC6HVNt2qUwHzH2A9UEpQFUMJT3y1z/view?usp=sharing</t>
  </si>
  <si>
    <t>Suministro de remolque con estructura en "U" abierta</t>
  </si>
  <si>
    <t>Rodolfo</t>
  </si>
  <si>
    <t>Pimentel</t>
  </si>
  <si>
    <t>Sandra Yadira</t>
  </si>
  <si>
    <t>Bareño</t>
  </si>
  <si>
    <t>Directora de Planeación y Evaluación Universidad Tecnológica de La Paz</t>
  </si>
  <si>
    <t>Rector Universidad Tecnológica de La Paz</t>
  </si>
  <si>
    <t>Suministro de mobiliario para aulas didácticas en diferentes escuelas, ubicadas en los municipios de La Paz, Los Cabos y Loreto, B.C.S</t>
  </si>
  <si>
    <t>https://drive.google.com/file/d/1-IHPq7b5_xk8wzN2skGzVn4D3fNxkiz7/view?usp=drive_link</t>
  </si>
  <si>
    <t>https://drive.google.com/file/d/1bz90wRNrH-0ueX2Kf-ZH64gbFuY9p7bC/view?usp=sharing</t>
  </si>
  <si>
    <t>https://drive.google.com/file/d/1tpW4LR9U_NjtuIuaVFsaM-hBAQfIR7t-/view?usp=sharing</t>
  </si>
  <si>
    <t>https://drive.google.com/file/d/1DlYFKHbgGRpxvoro2kbzG16LwJMkX4lX/view?usp=sharing</t>
  </si>
  <si>
    <t>https://drive.google.com/file/d/1Hmr69Z3H5pBuRGX8p46fggGZdqUyaiQA/view?usp=sharing</t>
  </si>
  <si>
    <t>FAM-ADQ-R-5F-23/07</t>
  </si>
  <si>
    <t>https://drive.google.com/file/d/1n9s4KvTt44xClyJLQJTeQr1xqE9xPrJN/view?usp=sharing</t>
  </si>
  <si>
    <t>Diferentes localidades en los municipios de La Paz, Los Cabos y  Loreto</t>
  </si>
  <si>
    <t>FAM-ADQ-R-04-23/08</t>
  </si>
  <si>
    <t>https://drive.google.com/file/d/1nQTUfzcurCqm91DwExdC8KSEugsvhczi/view?usp=sharing</t>
  </si>
  <si>
    <t>Suministro de mobiliario y equipo para direcciones en diferentes escuelas, ubicadas en el municipio de Los Cabos, B.C.S</t>
  </si>
  <si>
    <t>https://drive.google.com/file/d/11-xYgX2xtrmHNUK8s3kQtpbHIkHw6ybG/view?usp=sharing</t>
  </si>
  <si>
    <t>https://drive.google.com/file/d/1An_qrs06Na0z5rDMEMyuO6ZdRIaRYKVn/view?usp=sharing</t>
  </si>
  <si>
    <t>https://drive.google.com/file/d/1LVWtiRE5ToMa9Nrj8H9hwYLwsgG079ki/view?usp=sharing</t>
  </si>
  <si>
    <t>https://drive.google.com/file/d/15i-FJtRs3WT5PqzbDeuuFaPErD0s5Pix/view?usp=sharing</t>
  </si>
  <si>
    <t xml:space="preserve">Suministro de mobiliario y equipo </t>
  </si>
  <si>
    <t>PEC-5F-RF-03-23/02</t>
  </si>
  <si>
    <t>https://drive.google.com/file/d/1seTZic4y35T-LT-vj4M7jPTJZSMsMWR_/view?usp=sharing</t>
  </si>
  <si>
    <t>https://drive.google.com/file/d/1mboMP0VLrK50u_PqH6zLB1rqmT1nD1Oa/view?usp=sharing</t>
  </si>
  <si>
    <t>Trabajos de rehabilitación eléctrica en la E.P. Estado 30, ubicada en La Paz, en el municipio de La Paz, B.C.S</t>
  </si>
  <si>
    <t>https://drive.google.com/file/d/1BK3rD7MXma8GoyujE24WqCCS7w5BG-I1/view?usp=sharing</t>
  </si>
  <si>
    <t>https://drive.google.com/file/d/10bpl_IIxzngZBxCfeex1YyaL_aEM_cnR/view?usp=sharing</t>
  </si>
  <si>
    <t>https://drive.google.com/file/d/1xcNUGXdtWV0ymw55TU0LkBgM69V4KLtk/view?usp=sharing</t>
  </si>
  <si>
    <t>https://drive.google.com/file/d/1afN241DjY9rIrVHfcND1iZvv8KB7LK4X/view?usp=sharing</t>
  </si>
  <si>
    <t>https://drive.google.com/file/d/1ORz97N1caQgXcboPKv0ph24xa6ZX8GEj/view?usp=sharing</t>
  </si>
  <si>
    <t>Diferentes localidades en el municipio Los Cabos</t>
  </si>
  <si>
    <t>PTRE-5f-05-24/09</t>
  </si>
  <si>
    <t>https://drive.google.com/file/d/192TZQ0aANa8-ZcTangrVUxlrX3GtzXW5/view?usp=sharing</t>
  </si>
  <si>
    <t>Trabajos de rehabilitación y verificación eléctrica en la E.P. Mercedes Davis Perpuli, ubicada en Loreto, en el municipio de Loreto, B.C.S.</t>
  </si>
  <si>
    <t>https://drive.google.com/file/d/1fIQRy2NGWqQfWA-DUTwCvTj1vcoNZYoV/view?usp=sharing</t>
  </si>
  <si>
    <t>https://drive.google.com/file/d/1nAFDpbiw1pevJGFmUcOt0XqNVOMWH3kd/view?usp=sharing</t>
  </si>
  <si>
    <t>https://drive.google.com/file/d/1kNMHyefM0uMMEkgp-ewmDax-TiBkJu2c/view?usp=sharing</t>
  </si>
  <si>
    <t>https://drive.google.com/file/d/1XTmjn6-R06eqO4ApptaqCRGaeIsYH9yg/view?usp=sharing</t>
  </si>
  <si>
    <t>Construcciones y Remodelaciones SERPO, S. de R.L.  de C.V.</t>
  </si>
  <si>
    <t>CRS-170306-U82</t>
  </si>
  <si>
    <t>https://drive.google.com/file/d/1XNpfrG0DimRzZrMng9wuqCEBFO2al9cd/view?usp=sharing</t>
  </si>
  <si>
    <t>FAM-5F-R-03-23/35</t>
  </si>
  <si>
    <t>Trabajos de impermeabilización en dormitorios, trabajos eléctricos e instalación de equipos de aires acondicionados en dormitorios de Edificios '12L' y '16P' en la Benemérita Escuela Normal Urbana Profr. Domingo Carballo Félix, ubicada en La Paz, en el municipio de La Paz, B.C.S.</t>
  </si>
  <si>
    <t>https://drive.google.com/file/d/13gOu2pPXqzO8miqWwK9GALeePzPkBOSD/view?usp=sharing</t>
  </si>
  <si>
    <t>https://drive.google.com/file/d/1U5kA4Zv3hUGzkRKDIxZU4hEKY7WYD6t1/view?usp=sharing</t>
  </si>
  <si>
    <t>https://drive.google.com/file/d/1VXm1iOX0dJMcTTLwloPm8003Y_IQGvIM/view?usp=sharing</t>
  </si>
  <si>
    <t>https://drive.google.com/file/d/1ESGoxws6C1qavr2jGWk55arqv-3GTkCw/view?usp=sharing</t>
  </si>
  <si>
    <t>https://drive.google.com/file/d/14wHYXgo1fFESLukiOv2FP_OekFlowHxK/view?usp=sharing</t>
  </si>
  <si>
    <t>https://drive.google.com/file/d/13vSHYNGZEXDcQOYcOJI8uE51ZRRtToVe/view?usp=sharing</t>
  </si>
  <si>
    <t>Las adquisiciones, arrendamientos y servicios por regla general, se adjudicaran a través de licitaciones publicas, mediante convocatoria, para que libremente se presenten proposiciones solventes en sobre cerrado, que serán abiertos públicamente, a fin de asegurar al Estado las mejores condiciones disponibles en cuanto a precio, calidad, financiamiento, oportunidad y demás circunstancias pertinentes, de acuerdo a lo que establece la Ley de Adquisiciones, Arrendamientos y Servicios del Estado de Baja California Sur en su articulo 33.</t>
  </si>
  <si>
    <t>Suministro de mobiliario para aulas didácticas</t>
  </si>
  <si>
    <t>Félix Ortega</t>
  </si>
  <si>
    <t>Trabajos de impermeabilización, trabajos eléctricos e instalación de equipos de aires acondicionados</t>
  </si>
  <si>
    <t>Articulo 53 fracción II de la Ley de adquisiciones, arrendamientos y servicios del estado de Baja California Sur que a la letra dice: Las Dependencias, Entidades y Organismos Autónomas, podría optar por no llevar a cabo el procedimiento de Licitación Publica, podrá contratarse por invitación a cuando menos tres personas, cuando el monto sea superior al equivalente a la cantidad de dos mil tresscientas cincuenta y un veces el valor diario de la Unidad de Medida y Actualizacion hasta el equivalente, a doce mil ochocientas veinitun veces el valor diario de la Unidad de Medida y Actualizacion.</t>
  </si>
  <si>
    <t>https://drive.google.com/file/d/1lL9lktPtjreUOx64HJVs2rbkvIJrNR8F/view?usp=sharing</t>
  </si>
  <si>
    <t>https://drive.google.com/file/d/1OIVDKvDP4SFcfmCo0OWKtxE42mSXtLcE/view?usp=sharing</t>
  </si>
  <si>
    <t>FAM-5F-R-03-23/28</t>
  </si>
  <si>
    <t>https://drive.google.com/file/d/1CCXRdsAv6YkBGysn6OMIbW2_e0IHVE9Z/view?usp=sharing</t>
  </si>
  <si>
    <t>Construcción de cisterna prefabricada de 10,000 Lts. en el Centro de Atención Múltiple No. 13, ubicado en La Paz, en el municipio de La Paz, B.C.S.</t>
  </si>
  <si>
    <t>https://drive.google.com/file/d/19iRQ9BeSVbVb04KPCrEAfMhN0DWqfGI5/view?usp=sharing</t>
  </si>
  <si>
    <t>https://drive.google.com/file/d/1NuSoU2lKXbdxCFYx6B3El1IgSBAIYsVo/view?usp=sharing</t>
  </si>
  <si>
    <t>https://drive.google.com/file/d/1wYd9y5YE8qmPlMaWVNUATgeo-Gscpcjq/view?usp=sharing</t>
  </si>
  <si>
    <t>https://drive.google.com/file/d/1PmE4FnHfMP15Zs0NjgX7yLt_LtJ_Uhjy/view?usp=sharing</t>
  </si>
  <si>
    <t>Ramo 33 Remanentes FAM Nivel Basico 2023</t>
  </si>
  <si>
    <t>Construccion de cisterna prefabricada de 10,000 lts.</t>
  </si>
  <si>
    <t>PEEI-5F-03-24/01</t>
  </si>
  <si>
    <t>En los supuestos en el artículo 40.- cuando por razón del monto de la obra resulte inconveniente llevar a cabo el procedimiento a que se refiere el artículo 27 de La ley de Obras y Servicios Relacionados con las mismas del estado y Municipios de Baja California sur, por el costo que este representa, las dependencias y entidades podrán contratar sin ajustarse a dicho procedimiento.
Las dependencias y entidades podrán contratar por asignación directa cuando no se exceda   del importe equivalente a cinco mil el valor diario de la unidad de medida y actualización (UMA) =  $ 108.57 (Vigente a partir del 01 de febrero de 2024). * Fuente de información: Instituto Nacional de Estadística y Geografía.</t>
  </si>
  <si>
    <t>https://drive.google.com/file/d/1b10eyfNLM4IptZatvjdSUtXU9pfCp-01/view?usp=sharing</t>
  </si>
  <si>
    <t>https://drive.google.com/file/d/1zRGJfwmAdNN9G4lfKy5kWNDpGge22qi2/view?usp=sharing</t>
  </si>
  <si>
    <t>Suministro e instalación de calentador eléctrico y continuación de área de juegos, pasto sintético y herrería en el C.A.I. No. 01 Jesús Castro Agundez, ubicado en La Paz, en el municipio de La Paz, B.C.S.</t>
  </si>
  <si>
    <t>https://drive.google.com/file/d/1Tvs5iISGNeES4iT5fzHoB0WrrIOo4_Oo/view?usp=sharing</t>
  </si>
  <si>
    <t>https://drive.google.com/file/d/15DEHJL4-rUWUfZ7AFgBHLJ5GcPDrEF_T/view?usp=sharing</t>
  </si>
  <si>
    <t>https://drive.google.com/file/d/1LKW3fGXZorsDYe-OHVq2DBz_P3wO-L1D/view?usp=sharing</t>
  </si>
  <si>
    <t>Programa Expansión de la Educación Inicial 2024</t>
  </si>
  <si>
    <t>Suministro e instalacion de calentador electrico y continuacion de area de juegos, pasto sintetico y herreria</t>
  </si>
  <si>
    <t>Estefania Elizabeth</t>
  </si>
  <si>
    <t>Olachea</t>
  </si>
  <si>
    <t>Bermudez</t>
  </si>
  <si>
    <t>PEEI-5F-03-24/02</t>
  </si>
  <si>
    <t>Suministro y colocación de pasto sintético, fabricación de mesa y banca de concreto, jardinera con asiento y reparación de nariz en banqueta y rodapié de edificio y rehabilitación de juego infantil en el C.A.I. No. 02 María del Carmen Ortega Meza, ubicado en La Paz, en el municipio de La Paz, B.C.S.</t>
  </si>
  <si>
    <t>Suministro y colocacion de pasto sintetico, fabricacion de mesa y banca de concreto, jardinera con asiento y reparacion de nariz en banqueta y rodapie de edificio y rehabilitacion de juego infantil</t>
  </si>
  <si>
    <t>PEEI-5F-04-24/03</t>
  </si>
  <si>
    <t>Rehabilitación de módulos sanitarios en aulas en el C.A.I. No. 04 Rosaura Zapata Cano, ubicado en Cabo San Lucas, en el municipio de Los Cabos, B.C.S.</t>
  </si>
  <si>
    <t>OABE-920217-IS8</t>
  </si>
  <si>
    <t>Brisas del Pacifico</t>
  </si>
  <si>
    <t>Cabo San Lucas</t>
  </si>
  <si>
    <t>Los Cabos</t>
  </si>
  <si>
    <t>Rehabilitacion de modulos sanitarios en aulas</t>
  </si>
  <si>
    <t>PEEI-5F-01-24/04</t>
  </si>
  <si>
    <t>Demolición y construcción de piso, colocación de canalón en patio posterior y desagüe pluvial en área de asoleadero en el C.A.I. No. 05, ubicado en Ciudad Constitución, en el municipio de Comondu, B.C.S.</t>
  </si>
  <si>
    <t>Demolición y construcción de piso, colocación de canalón en patio posterior y desagüe pluvial en área de asoleadero</t>
  </si>
  <si>
    <t>PEEI-5F-04-24/05</t>
  </si>
  <si>
    <t>Trabajos de rehabilitación eléctrica general en el C.A.I. No. 03 Carmen Verdugo Pedrin, ubicado en San José del Cabo, en el municipio de Los Cabos, B.C.S.</t>
  </si>
  <si>
    <t>Trabajos de rehabilitacion electrica general</t>
  </si>
  <si>
    <t xml:space="preserve">PTRE-5f-04-24/04 </t>
  </si>
  <si>
    <t>Trabajos de rehabilitación y verificación eléctrica en el J.N. Estefanía Castañeda, ubicado en Cabo San Lucas, en el municipio de Los Cabos, B.C.S.</t>
  </si>
  <si>
    <t>Jose Carlos</t>
  </si>
  <si>
    <t>Fernandez</t>
  </si>
  <si>
    <t>FEGC-881124-FD8</t>
  </si>
  <si>
    <t>Olivo</t>
  </si>
  <si>
    <t>Arcoiris III</t>
  </si>
  <si>
    <t>PTRE-5f-04-24/05</t>
  </si>
  <si>
    <t>Trabajos de rehabilitación y verificación eléctrica en el J.N. María del Pilar Núñez Redona, ubicado en Cabo San Lucas, en el municipio de Los Cabos, B.C.S.</t>
  </si>
  <si>
    <t>PTRE-5f-04-24/06</t>
  </si>
  <si>
    <t>Trabajos de rehabilitación y verificación eléctrica en la T.V. Secundaria No. 66, ubicada en Cabo San Lucas, en el municipio de Los Cabos, B.C.S.</t>
  </si>
  <si>
    <t>FAM-5F-01-24/15</t>
  </si>
  <si>
    <t>Cancelación de fosa séptica en desuso y relleno de socavón en la E.P. Gral. Lázaro Cárdenas, ubicada en Puerto San Carlos, en el municipio de Comondu, B.C.S.</t>
  </si>
  <si>
    <t>Ray Fernando</t>
  </si>
  <si>
    <t>Loya</t>
  </si>
  <si>
    <t>Nieves</t>
  </si>
  <si>
    <t>LONR-871230-8G7</t>
  </si>
  <si>
    <t>Saltillo</t>
  </si>
  <si>
    <t>Los Olivos</t>
  </si>
  <si>
    <t>Puerto San Carlos, municipio Comondu</t>
  </si>
  <si>
    <t>Cancelacion de fosa septica en desuso y relleno de socavon</t>
  </si>
  <si>
    <t>FAM-5F-02-24/16</t>
  </si>
  <si>
    <t>Demolición de barda perimetral y construcción de reja acero en el J.N. Prof. Manuel Quiroz Martínez, ubicado en Santa Rosalía, en el municipio de Mulege, B.C.S.</t>
  </si>
  <si>
    <t>Demolicion de barda perimetral y construccion de reja acero</t>
  </si>
  <si>
    <t>Ulises</t>
  </si>
  <si>
    <t>Osuna</t>
  </si>
  <si>
    <t>Araiza</t>
  </si>
  <si>
    <t>FAM-5F-03-24/17</t>
  </si>
  <si>
    <t>Construcción de fosa séptica, pozo de absorción y cerco perimetral en la E.P. Prof. Carlos A. Mendoza, ubicada en San Bartolo, en el municipio de La Paz, B.C.S.</t>
  </si>
  <si>
    <t>San Bartolo, municipio La Paz</t>
  </si>
  <si>
    <t>Construccion de fosa septica, pozo de absorcion y cerco perimetral</t>
  </si>
  <si>
    <t>PTRE-5F-04-24/08</t>
  </si>
  <si>
    <t>Trabajos de rehabilitación y verificación eléctrica en la E.P. Héroes de 1847, ubicada en Cabo San Lucas, en el municipio de Los Cabos, B.C.S.</t>
  </si>
  <si>
    <t>Jesus Abimael</t>
  </si>
  <si>
    <t>CAMJ-780121-DU1</t>
  </si>
  <si>
    <t>Mandarina</t>
  </si>
  <si>
    <t>Domingo Carballo Felix</t>
  </si>
  <si>
    <t>FAM-5F-R-03-23/32</t>
  </si>
  <si>
    <t>Construcción de cisterna prefabricada de 10,000 Lts. en la E.P. General Vicente Guerrero, ubicada en La Paz, en el municipio de La Paz, B.C.S.</t>
  </si>
  <si>
    <t>OUAU-890202-BQ7</t>
  </si>
  <si>
    <t>Benito Beltran</t>
  </si>
  <si>
    <t>Indeco</t>
  </si>
  <si>
    <t>https://drive.google.com/file/d/1HYRUO5c9b3Bz4uNsyrm_anyMet0tBZdf/view?usp=sharing</t>
  </si>
  <si>
    <t>https://drive.google.com/file/d/1_Gcc6B-50A9ZcssAB_YnA0HtMqP-Md6Y/view?usp=sharing</t>
  </si>
  <si>
    <t>https://drive.google.com/file/d/1Hf-VxmS2ZXm-29h1E0Bqz6Gn5fbfY25A/view?usp=sharing</t>
  </si>
  <si>
    <t>FAM-5F-R-03-23/33</t>
  </si>
  <si>
    <t>Trabajos de rehabilitación eléctrica en la E.P. Estado 30, ubicada en La Paz, en el municipio de La Paz, B.C.S.</t>
  </si>
  <si>
    <t xml:space="preserve">Trabajos de rehabilitacion electrica  </t>
  </si>
  <si>
    <t>PEC-5F-03-23/01</t>
  </si>
  <si>
    <t>Urbanizadora VITRA, S. de R.L. de C.V.</t>
  </si>
  <si>
    <t>UVI-190307-MX4</t>
  </si>
  <si>
    <t>En los supuestos en el artículo 41 de la Ley de Obras Públicas y Servicios relacionados con las mismos- cuando por razón del monto de la obra resulte inconveniente llevar a cabo el procedimiento a que se refleja el artículo 27, por el costo que este representa, las dependencias y entidades podrán contratar sin ajustarse a dicho procedimiento.</t>
  </si>
  <si>
    <t>https://drive.google.com/file/d/1VgQxe1HRrIXe4QPo0ICB9jt_EqeCCgGt/view?usp=sharing</t>
  </si>
  <si>
    <t>Rehabilitación de centro de cómputo en el Centro de Bachillerato Tecnológico Industrial y de Servicios No. 62 (2da. Etapa), ubicado en La Paz, en el municipio de La Paz, B.C.S.</t>
  </si>
  <si>
    <t>Bahia de La Paz</t>
  </si>
  <si>
    <t>Paraiso del Sol</t>
  </si>
  <si>
    <t>Convenio de Coordinación y Colaboración para la Potenciación de Recursos FAM Potenciado - Escuelas al CIEN 2023</t>
  </si>
  <si>
    <t>Rehabilitacion de centro de computo</t>
  </si>
  <si>
    <t>Miguel Oscar</t>
  </si>
  <si>
    <t>Gutierrez</t>
  </si>
  <si>
    <t>PEC-5F-03-23/03</t>
  </si>
  <si>
    <t>Terminación de tres aulas didácticas de 6.00 x 6.00 Mts. en estructura regional y terminación de núcleo de servicios sanitarios de 6.00 x 6.00 Mts. en estructura regional en el Telebachillerato Comunitario No. 20, ubicado en La Paz, en el municipio de La Paz, B.C.S</t>
  </si>
  <si>
    <t>Terminacion de tres aulas didacticas y nucleo de servicios sanitarios</t>
  </si>
  <si>
    <t>PTRE-5F-03-24/10</t>
  </si>
  <si>
    <t>Trabajos de rehabilitación y verificación eléctrica en la E.P. Niños Héroes, ubicada en La Paz, en el municipio de La Paz, B.C.S</t>
  </si>
  <si>
    <t>Jose Adan</t>
  </si>
  <si>
    <t>Villavicencio</t>
  </si>
  <si>
    <t>AAVA-770313-3A6</t>
  </si>
  <si>
    <t>16 de septiembre</t>
  </si>
  <si>
    <t>https://drive.google.com/file/d/1bsBjdLxE-F5LKZH4i87UrXpVIUNqgRuz/view?usp=sharing</t>
  </si>
  <si>
    <t>https://drive.google.com/file/d/1GAr1QvK04yB9GelIaKhlICJVEAqnX8XE/view?usp=sharing</t>
  </si>
  <si>
    <t>https://drive.google.com/file/d/1aKUtTsZuQeJhgY39O_u8A0v4zK1uFwei/view?usp=sharing</t>
  </si>
  <si>
    <t>https://drive.google.com/file/d/1zCF0AvQWDiXno8Xgx0-v_f3m6W8sDKEL/view?usp=sharing</t>
  </si>
  <si>
    <t>https://drive.google.com/file/d/1ATEP0C246WC36sN8GoYHXS0MnfSOmGLD/view?usp=drive_link</t>
  </si>
  <si>
    <t>https://drive.google.com/file/d/1Mba5df3V38pFJ_3c8ou207AAscrBDNYA/view?usp=sharing</t>
  </si>
  <si>
    <t>https://drive.google.com/file/d/1n8p_ybDogAeuLD6mflQob3pzCZLXTyQq/view?usp=sharing</t>
  </si>
  <si>
    <t>https://drive.google.com/file/d/1pt36eFWHW2mGWcQKDsMyK5ClRveAKPYc/view?usp=sharing</t>
  </si>
  <si>
    <t>https://drive.google.com/file/d/1dbwVU5b7uUU5BB8-wSaC2mGtfq6zngWt/view?usp=sharing</t>
  </si>
  <si>
    <t>Degollado</t>
  </si>
  <si>
    <t>https://drive.google.com/file/d/1SJucr3uxWtAiT3YRxBh8fQA_5ukEqUay/view?usp=sharing</t>
  </si>
  <si>
    <t>https://drive.google.com/file/d/1HcnelAIkXl9EqkUaNXpKifgr2-XoZ8qO/view?usp=sharing</t>
  </si>
  <si>
    <t>https://drive.google.com/file/d/1bq5k_WZ4FXO_2M_M5EdPIoW25A985NqS/view?usp=sharing</t>
  </si>
  <si>
    <t>https://drive.google.com/file/d/18ZgKWEYTnYJjkBgaNk_1m81p_dmNuLdz/view?usp=sharing</t>
  </si>
  <si>
    <t>https://drive.google.com/file/d/1YMtL84PVX_DPuz_2iPuBgfn4I7tZWcur/view?usp=sharing</t>
  </si>
  <si>
    <t>https://drive.google.com/file/d/10_8HmxGwwixK07ilfDez1ML20_7er-jA/view?usp=sharing</t>
  </si>
  <si>
    <t>https://drive.google.com/file/d/1VTktJnL-5FGFRgj50GamgQCqCjMrOR9u/view?usp=sharing</t>
  </si>
  <si>
    <t>https://drive.google.com/file/d/1m1piCBeHwxTzS7QsUbS2Sa7CXAO6dbdK/view?usp=sharing</t>
  </si>
  <si>
    <t>https://drive.google.com/file/d/1jfBnBBrMfkleW9dIveb6j3agOjiaYFPh/view?usp=sharing</t>
  </si>
  <si>
    <t>https://drive.google.com/file/d/1TuiJ091JXnT9JC6aXxiCJPmSnWS6THyY/view?usp=sharing</t>
  </si>
  <si>
    <t>https://drive.google.com/file/d/1TBb2jpD7bRkxQBwgvbru_xAkbQobVfhC/view?usp=sharing</t>
  </si>
  <si>
    <t>https://drive.google.com/file/d/11O7rARXNkC43rkndCpPPt6rn-qKtN4eg/view?usp=sharing</t>
  </si>
  <si>
    <t>https://drive.google.com/file/d/1eHUhjDQquPkz6Pl6CIZMAo7Usr4qsVsd/view?usp=sharing</t>
  </si>
  <si>
    <t>https://drive.google.com/file/d/1fpU6xd0aVuAg_uGGPg2Sou__2GN7aPdu/view?usp=sharing</t>
  </si>
  <si>
    <t>https://drive.google.com/file/d/1xitpz8UM93UMEAiYHv_llALiTp1QBxgI/view?usp=sharing</t>
  </si>
  <si>
    <t>https://drive.google.com/file/d/1X0f2y1zZQY936KlgJB20wjx61h9pREtc/view?usp=sharing</t>
  </si>
  <si>
    <t>GUGM-690418-3D1</t>
  </si>
  <si>
    <t>PTRE-5f-04-24/11</t>
  </si>
  <si>
    <t>https://drive.google.com/file/d/1W2RCDWDr7AkT7zx4Goyq3_mBYUTnPVGY/view?usp=sharing</t>
  </si>
  <si>
    <t>Trabajos de rehabilitación y verificación eléctrica en la E.P. Leonardo Gastelum, ubicada en Cabo San Lucas, en el municipio de Los Cabos, B.C.S.</t>
  </si>
  <si>
    <t>https://drive.google.com/file/d/1rLLVkH8YxMeIKZmDHJDSWT_qx11C-lFA/view?usp=sharing</t>
  </si>
  <si>
    <t>https://drive.google.com/file/d/1iRQ0kBZJeFaIF2SqTZafkh8aYQgL3fgM/view?usp=sharing</t>
  </si>
  <si>
    <t>https://drive.google.com/file/d/1p6en1zHQcnkvP1Ot5rky7iooUh2r8X1t/view?usp=sharing</t>
  </si>
  <si>
    <t>https://drive.google.com/file/d/1zLxpV3NL9Nuc2hxFPVVYbI25iaaLTkfW/view?usp=sharing</t>
  </si>
  <si>
    <t xml:space="preserve">Chilapa </t>
  </si>
  <si>
    <t>Medano</t>
  </si>
  <si>
    <t>Los Cangrejos II</t>
  </si>
  <si>
    <t xml:space="preserve">Fernando </t>
  </si>
  <si>
    <t>Guzman</t>
  </si>
  <si>
    <t>Blanca Concepcion</t>
  </si>
  <si>
    <t>Murillo</t>
  </si>
  <si>
    <t>Directora Tecnica de ISIFE</t>
  </si>
  <si>
    <t>Carlos Adrian</t>
  </si>
  <si>
    <t>Peraza</t>
  </si>
  <si>
    <t>Saldivar</t>
  </si>
  <si>
    <t>Encargado Departamento Supervision de Obras de ISIFE</t>
  </si>
  <si>
    <t>PTRE-5f-03-24/12</t>
  </si>
  <si>
    <t>https://drive.google.com/file/d/1Nr5Foq4YYGDyQtPqV0r8SyPW2bb2OHfl/view?usp=sharing</t>
  </si>
  <si>
    <t>Trabajos de rehabilitación y verificación eléctrica en la E.P. Sierra de la Laguna, ubicada en La Paz, en el municipio de La Paz, B.C.S.</t>
  </si>
  <si>
    <t>https://drive.google.com/file/d/1JQHYA9-rFvnx8qeNIwvtPleEXxwMsT2H/view?usp=sharing</t>
  </si>
  <si>
    <t>https://drive.google.com/file/d/1qa_CrW0CVtNhDfCVdtdaY988JenD_jui/view?usp=sharing</t>
  </si>
  <si>
    <t>https://drive.google.com/file/d/1xZK7Efwx1GZi3uh10yw46gLq8npjMDVG/view?usp=sharing</t>
  </si>
  <si>
    <t>https://drive.google.com/file/d/16zOzx2OACrjNnX0FQOdXtIe2CFpXu6sA/view?usp=sharing</t>
  </si>
  <si>
    <t>PTRE-5f-04-24/13</t>
  </si>
  <si>
    <t>Trabajos de rehabilitación y verificación eléctrica en la E.P. Virgilio Horacio Gastelum Martínez, ubicada en Cabo San Lucas, en el municipio de Los Cabos, B.C.S.</t>
  </si>
  <si>
    <t>https://drive.google.com/file/d/1hjEnMVb6nwlGkqyplQPsw5OEDJk4wohe/view?usp=sharing</t>
  </si>
  <si>
    <t>https://drive.google.com/file/d/1S74uMVohVWHEIbY2lnV-te8qnp3Tcat3/view?usp=sharing</t>
  </si>
  <si>
    <t>https://drive.google.com/file/d/191lHDEYckB2SIp5AapwglHCc1kVGF-8Z/view?usp=sharing</t>
  </si>
  <si>
    <t>https://drive.google.com/file/d/1uVakHEdoQ5rmpwX0GFizNb1lVNUbX_zH/view?usp=sharing</t>
  </si>
  <si>
    <t>https://drive.google.com/file/d/1ZHhuSRcBVmJiFBi_0_7pOd-HY6Pb_IsH/view?usp=sharing</t>
  </si>
  <si>
    <t>SAGF-711127-3J9</t>
  </si>
  <si>
    <t>5 de febrero</t>
  </si>
  <si>
    <t>Benito Juarez</t>
  </si>
  <si>
    <t>https://drive.google.com/file/d/19nonXfm-qmkr3uSYXTzc2ZJ3FQen1vdq/view?usp=sharing</t>
  </si>
  <si>
    <t>https://drive.google.com/file/d/1SynwEJ0d-UltZUGhD0XA9-wCSYdA8fJw/view?usp=sharing</t>
  </si>
  <si>
    <t>https://drive.google.com/file/d/1g-EHDOBPLdhHuU3vqTY9mEWwH4V5AxD8/view?usp=sharing</t>
  </si>
  <si>
    <t>PTRE-5f-04-24/14</t>
  </si>
  <si>
    <t>https://drive.google.com/file/d/1zFmd6HUjCbW2sIjD9ixv020bsobYP68s/view?usp=sharing</t>
  </si>
  <si>
    <t>Trabajos de rehabilitación y verificación eléctrica en la E.P. León Cota Collins, ubicada en Cabo San Lucas, en el municipio de Los Cabos, B.C.S.</t>
  </si>
  <si>
    <t>https://drive.google.com/file/d/1VMdMk7UXoFzhutwBh5s5xgLxGpQmrq0b/view?usp=sharing</t>
  </si>
  <si>
    <t>https://drive.google.com/file/d/18FSt8sBjlEl8X7mdBl_DxXI1rn2MKVJj/view?usp=sharing</t>
  </si>
  <si>
    <t>https://drive.google.com/file/d/1kQx6VtIwyc9wHTXuehTbbMTxcjDSViEC/view?usp=sharing</t>
  </si>
  <si>
    <t>https://drive.google.com/file/d/1bV3fuaywlUUOHiTkg3i_aF9ce8-HzeHK/view?usp=sharing</t>
  </si>
  <si>
    <t>Mdellin</t>
  </si>
  <si>
    <t>https://drive.google.com/file/d/1x91oRl5cleKmqjEwvWpm2Ca0jXcVlmBI/view?usp=sharing</t>
  </si>
  <si>
    <t>FAM-5F-R-03-24/01</t>
  </si>
  <si>
    <t>https://drive.google.com/file/d/1GktmFwMrRgbAsu1KpLqtcEHnJI-uisjQ/view?usp=sharing</t>
  </si>
  <si>
    <t>https://drive.google.com/file/d/1CuO0W-KU-A-pz6XSXXiIezzqcDWC6yJq/view?usp=sharing</t>
  </si>
  <si>
    <t>Trabajos de impermeabilización en dormitorio de Edificio '15 O', trabajos eléctricos e instalación de equipos de aires acondicionados en dormitorios en Edificio '12 L', '15 O', '17 Q' y trabajos de mantenimiento en tablero principal en la Benemérita Escuela Normal Urbana Prof. Domingo Carballo Félix, ubicada en La Paz, en el municipio de La Paz, B.C.S.</t>
  </si>
  <si>
    <t>https://drive.google.com/file/d/1xBM7Cm1socN7kTic_q9x4ebugUzmU0OA/view?usp=sharing</t>
  </si>
  <si>
    <t>https://drive.google.com/file/d/1UeszBC2QOZiNH-ZNH4n3lX4JFP90Lsmt/view?usp=sharing</t>
  </si>
  <si>
    <t>https://drive.google.com/file/d/13-wCLZcUbs3K5vHAeioolXFxiQT57YE3/view?usp=sharing</t>
  </si>
  <si>
    <t>https://drive.google.com/file/d/1_e-4-Czg_COKUHKl1Nfbwynzb5CAsIvA/view?usp=sharing</t>
  </si>
  <si>
    <t>https://drive.google.com/file/d/1DkbkgdQxjXyzA2rQbUyuE2yqHT8jFPyq/view?usp=sharing</t>
  </si>
  <si>
    <t>Ramo 33 Remanentes FAM Nivel Superior 2024</t>
  </si>
  <si>
    <t>FAM-5F-R-03-24/02</t>
  </si>
  <si>
    <t>https://drive.google.com/file/d/1XhH1hqwdyUof97NTj7OzU63rXGljKEZn/view?usp=sharing</t>
  </si>
  <si>
    <t>https://drive.google.com/file/d/1AWMOBdOPZTT66cum2wvdXM4M4oLVLu3A/view?usp=sharing</t>
  </si>
  <si>
    <t>https://drive.google.com/file/d/1uHqG5YJnPA4YFrxwG3l4hMAE7mEeE9H7/view?usp=sharing</t>
  </si>
  <si>
    <t>https://drive.google.com/file/d/1d7KjT7vn9YIGJAWCLAzRVpaPU7GxIqsV/view?usp=sharing</t>
  </si>
  <si>
    <t>https://drive.google.com/file/d/15Q26x1lyAeD2elGXe_KxexhXBvHnQEVY/view?usp=sharing</t>
  </si>
  <si>
    <t>https://drive.google.com/file/d/1MTSckFaO0n29ICMcq44y4jJRwukUBp1K/view?usp=sharing</t>
  </si>
  <si>
    <t>Ramo 33 Remanentes FAM Nivel Basico 2024</t>
  </si>
  <si>
    <t>Trabajos de rehabilitacion electrica</t>
  </si>
  <si>
    <t>FAM-5F-R-03-24/02-A</t>
  </si>
  <si>
    <t xml:space="preserve">Convenio Modificatorio de Plazo </t>
  </si>
  <si>
    <t>PEC-5F-RF-03-22/14</t>
  </si>
  <si>
    <t>https://drive.google.com/file/d/1_6I1MpJznh8TOdTECuFUyyB-kO0nw3_1/view?usp=sharing</t>
  </si>
  <si>
    <t>https://drive.google.com/file/d/1Gadab3JFMyZi8yjFjIZAvicP4MgFWLWr/view?usp=sharing</t>
  </si>
  <si>
    <t>Rehabilitación de laboratorio de química, construcción de caseta de gas de 300 Lts., construcción de cisterna prefabricada de 2,800 Lts. y construcción de pozo séptico en la Esc. Sec. Educadores de Baja California, ubicada en Todos Santos, en el municipio de La Paz, B.C.S</t>
  </si>
  <si>
    <t>https://drive.google.com/file/d/1imvCIsqWtfkweFw6u34ufz-atE1f4aP6/view?usp=sharing</t>
  </si>
  <si>
    <t>https://drive.google.com/file/d/19WC78HS8htm1sww-Uu-YXQz7FAXZLbjU/view?usp=sharing</t>
  </si>
  <si>
    <t>https://drive.google.com/file/d/1yEJ_796Xuc9FQjgrGPqh5FPYyZXkFkxX/view?usp=sharing</t>
  </si>
  <si>
    <t>https://drive.google.com/file/d/1I3vQVblPaOGlcJ-5HEYuUhwkC0yg-gdM/view?usp=sharing</t>
  </si>
  <si>
    <t>https://drive.google.com/file/d/1i25z7wyacT_iAKTWC3SDenZ1u3aUxHs7/view?usp=sharing</t>
  </si>
  <si>
    <t>Rendimientos Financieros del Convenio de Coordinación y Colaboración para la Potenciación de Recursos del Fondo de Aportaciones Múltiples, 2022</t>
  </si>
  <si>
    <t>Rehabilitacion de laboratorio de quimica, construccion de caseta de gas, cisterna prefabricada y pozo septico.</t>
  </si>
  <si>
    <t>EKAMSA Ingeniería, S.A. de C.V.</t>
  </si>
  <si>
    <t>PEC-5F-RF-03-23/03</t>
  </si>
  <si>
    <t>https://drive.google.com/file/d/11V1ub-WHVr2cARiD8N2WlebC6rj_hzl9/view?usp=sharing</t>
  </si>
  <si>
    <t>https://drive.google.com/file/d/1xabTv7Fuim_Jc01RUH0cPQ97lQY2RJLm/view?usp=sharing</t>
  </si>
  <si>
    <t>Alimentadores principales de Edificios 'H', 'I', 'L', 'F1' y 'G', rehabilitación de tablero principal en subestación tipo compacta y suministro de aires acondicionados en Edificio 'B' y 'M' en el Centro de Estudios Tecnológicos del Mar No. 4, ubicado en La Paz, en el municipio de La Paz, B.C.S.</t>
  </si>
  <si>
    <t>https://drive.google.com/file/d/1eMloTYpjNK0PuL4ZLnEogxoJ-Exum2w3/view?usp=sharing</t>
  </si>
  <si>
    <t>https://drive.google.com/file/d/1lz2JtLTd0Q5pQRD4GqSbcXozJMvkQS35/view?usp=sharing</t>
  </si>
  <si>
    <t>https://drive.google.com/file/d/1CbTEixq9Lc5X_69j5ccY0vAilkXntRh0/view?usp=sharing</t>
  </si>
  <si>
    <t>https://drive.google.com/file/d/1SFsS4hlLlhJN9Dj9ywXFkEZ2KI5PdpET/view?usp=sharing</t>
  </si>
  <si>
    <t>https://drive.google.com/file/d/1_FOwg_6F877jk81Mawh1s1ghMwt2hP7N/view?usp=sharing</t>
  </si>
  <si>
    <t>Rendimientos Financieros del Convenio de Coordinación y Colaboración para la Potenciación de Recursos del Fondo de Aportaciones Múltiples, 2023</t>
  </si>
  <si>
    <t>Rehabilitacion de tablero principal en subestacion tipo compacta y suministro de aires acondicionados</t>
  </si>
  <si>
    <t>PEC-5F-RF-03-23/04</t>
  </si>
  <si>
    <t>https://drive.google.com/file/d/1edpbpS-RSIg7cezRJXszN2hihD59b8If/view?usp=sharing</t>
  </si>
  <si>
    <t>https://drive.google.com/file/d/1nHTXz9mUnIXp08bOSQk1-lbYzvKbHDON/view?usp=sharing</t>
  </si>
  <si>
    <t>Trabajos de rehabilitación eléctrica y suministro de aires acondicionados en Edificio '2B' en el Centro de Estudios de Bachillerato, ubicado en La Paz, en el municipio de La Paz, B.C.S.</t>
  </si>
  <si>
    <t>https://drive.google.com/file/d/1wGW9GWQVE4IfcNk3PQmOJKt8zt4aUK4S/view?usp=sharing</t>
  </si>
  <si>
    <t>https://drive.google.com/file/d/1Ou395wI9kvR-9Mr60Oa_ouwmypv8Mcu8/view?usp=sharing</t>
  </si>
  <si>
    <t>https://drive.google.com/file/d/1a_RkjrOsCg4FLmNABAaad79CN_HVKhQg/view?usp=sharing</t>
  </si>
  <si>
    <t>https://drive.google.com/file/d/17xeDvSyvm7lByofLRYgfNE05q3KU8-g-/view?usp=sharing</t>
  </si>
  <si>
    <t>EIN-150922-MW1</t>
  </si>
  <si>
    <t>Queretaro</t>
  </si>
  <si>
    <t>Emiliano Zapata</t>
  </si>
  <si>
    <t>https://drive.google.com/file/d/1AKP4dZu8gjQomA_QT9iq4n3oeScXItgK/view?usp=sharing</t>
  </si>
  <si>
    <t>Trabajos de rehabilitacion electrica y suministro de aires acondicionados</t>
  </si>
  <si>
    <t>FAM-ADQ-R-03-23/09</t>
  </si>
  <si>
    <t>https://drive.google.com/file/d/1Mq5Vth-Oynlg1npwPrnTEnYXcjrxGdVM/view?usp=sharing</t>
  </si>
  <si>
    <t>Suministro de mobiliario para seis aulas didácticas en la E.P. Venustiano Carranza, ubicada en La Paz, en el municipio de La Paz, B.C.S.</t>
  </si>
  <si>
    <t>https://drive.google.com/file/d/1yDV44wG8UEx5xt1M34MDpdfXINso_bWC/view?usp=sharing</t>
  </si>
  <si>
    <t>https://drive.google.com/file/d/1VNXFQRYtngbJU-iXXXzHBRP3nTHmHSbc/view?usp=sharing</t>
  </si>
  <si>
    <t>https://drive.google.com/file/d/1W7W2X5Y8vB1FAAeKpaF2EdOxx9SyzwXy/view?usp=sharing</t>
  </si>
  <si>
    <t>https://drive.google.com/file/d/1tGJ-9UPX6O6-W-KenQ9iZbYyPgI1cJRQ/view?usp=sharing</t>
  </si>
  <si>
    <t>Suministro mobiliario para seis aulas</t>
  </si>
  <si>
    <t>FAM-ADQ-R-04-23/10</t>
  </si>
  <si>
    <t>https://drive.google.com/file/d/18dlJPwIZgvtt9mZYM9c5uFTHGAEZq-lI/view?usp=sharing</t>
  </si>
  <si>
    <t>Suministro de mobiliario para aulas didácticas en varios planteles, ubicados en diferentes localidades, en el municipio de Los Cabos, B.C.S</t>
  </si>
  <si>
    <t>https://drive.google.com/file/d/1jB-4xLrXS56dTux2OUj7dL_tAZ-7HWtM/view?usp=sharing</t>
  </si>
  <si>
    <t>https://drive.google.com/file/d/1vRFLT0rpA2MFuyUC4kUEoi3W9TjLIURD/view?usp=sharing</t>
  </si>
  <si>
    <t>https://drive.google.com/file/d/12OCRnF_S765DJkbWjHVLjjUEt2K_SXiW/view?usp=sharing</t>
  </si>
  <si>
    <t>https://drive.google.com/file/d/1RxVJM8JPPeBIlO3NjjjardST31qeODFb/view?usp=sharing</t>
  </si>
  <si>
    <t>Diferentes localidades municipio Los Cabos</t>
  </si>
  <si>
    <t>Suministro mobiliario para aulas didacticas</t>
  </si>
  <si>
    <t>LPO-000000009-052-2024</t>
  </si>
  <si>
    <t>https://drive.google.com/file/d/1L1gSnS2gjq2yuQVfZuMMsf4AarDOVr-K/view?usp=sharing</t>
  </si>
  <si>
    <t>https://drive.google.com/file/d/1_mqgTxYO7emrJ3gTefM4azZ93Ns_a6nJ/view?usp=sharing</t>
  </si>
  <si>
    <t>Segunda Etapa: Construcción de cinco talleres artísticos - culturales en Campus La Paz en la Universidad Autónoma de Baja California Sur, ubicada en La Paz, en el municipio de La Paz, B.C.S.</t>
  </si>
  <si>
    <t>https://drive.google.com/file/d/1dVN0CfcuqTRBQ-j7YEqOQ239W4gIVAqe/view?usp=sharing</t>
  </si>
  <si>
    <t>https://drive.google.com/file/d/1m8HtmIw-hxYFU6Np1L8cyl4EWKIejHKE/view?usp=sharing</t>
  </si>
  <si>
    <t>https://drive.google.com/file/d/1ffgygBgSQQJHJVD4HXfPWFdApSooRHZb/view?usp=sharing</t>
  </si>
  <si>
    <t>https://drive.google.com/file/d/1M5JgoYpA7p3rsWHylZmqrALeAkXeWcjF/view?usp=sharing</t>
  </si>
  <si>
    <t>UABCS-5F-03-24/02</t>
  </si>
  <si>
    <t>https://drive.google.com/file/d/1pyTsWoa8T_4Lp-RQ48Jg1JSZs4TNou-J/view?usp=sharing</t>
  </si>
  <si>
    <t>Ramo 33  FAM Nivel Superior 2024</t>
  </si>
  <si>
    <t>Construccion de cinco talleres artisticos-culturales</t>
  </si>
  <si>
    <t>UABCS-5F-03-24/02-A</t>
  </si>
  <si>
    <t>Convenio Modificatorio de ampliacion de monto</t>
  </si>
  <si>
    <t>PEC-5F-M-03-24/01</t>
  </si>
  <si>
    <t>https://drive.google.com/file/d/1R_-ZwHpxj8RFmRJCaI-UyQZpB4rwpWHG/view?usp=sharing</t>
  </si>
  <si>
    <t>https://drive.google.com/file/d/1TUeXMKqJy9SRlrjmkf79SMXtLFfL1bYQ/view?usp=sharing</t>
  </si>
  <si>
    <t>Trabajos de rehabilitación eléctrica, consistentes en subestación eléctrica, instalaciones eléctricas en Edificio 'B', Edificio 'C' y Edificio 'F' en la Esc. Sec. Técnica No. 1 Profa. Concepción Casillas Seguame, ubicada en La Paz, en el municipio de La Paz, B.C.S.</t>
  </si>
  <si>
    <t>https://drive.google.com/file/d/1EUTHkJ4KmeaX8x8_zZAbXsj7z9BCoQAi/view?usp=sharing</t>
  </si>
  <si>
    <t>https://drive.google.com/file/d/1NPmhvro3rALxEr_hgZHAH3dWsiew3D0w/view?usp=sharing</t>
  </si>
  <si>
    <t>https://drive.google.com/file/d/10DyT-8tqa0Q6IckmqpoMBNc0V_t3xURn/view?usp=sharing</t>
  </si>
  <si>
    <t>https://drive.google.com/file/d/1erNUF_NDBvv2hLmPVoeqPKe6Jff3VhxP/view?usp=sharing</t>
  </si>
  <si>
    <t>https://drive.google.com/file/d/1f0Do44iOQYdAWFeKH8quV-GppyLN3o_h/view?usp=sharing</t>
  </si>
  <si>
    <t>Convenio de Coordinación y Colaboración para la Potenciación de Recursos del Fondo de Aportaciones Múltiples (Mantenimiento) 2024</t>
  </si>
  <si>
    <t>Trabajos de rehablitacion electrica</t>
  </si>
  <si>
    <t>FAM-ADQ-R-04-24/02</t>
  </si>
  <si>
    <t>https://drive.google.com/file/d/1rjsp-oDKE9Ti8tncj40sfHWdmTYDKv__/view?usp=sharing</t>
  </si>
  <si>
    <t>https://drive.google.com/file/d/1pNld8X_355DikrspnQSrdv0P1d5xX-Ym/view?usp=sharing</t>
  </si>
  <si>
    <t>https://drive.google.com/file/d/11O40klAw3uCs0QcgVYWXtmGE_UO7FqyW/view?usp=sharing</t>
  </si>
  <si>
    <t>Suministro, colocación y puesto en marcha de mobiliario y equipo para oficinas administrativas en la Esc. Sec. General No. 8, ubicada en Cabo San Lucas, en el municipio de Los Cabos, B.C.S.</t>
  </si>
  <si>
    <t>https://drive.google.com/file/d/1ohU_ONksc7-Kho5Tq-rpkuMQz-DEiY2M/view?usp=sharing</t>
  </si>
  <si>
    <t>https://drive.google.com/file/d/1LYT4mHlGH_lIzc29vbnFxRE0oiH9cOOw/view?usp=sharing</t>
  </si>
  <si>
    <t>https://drive.google.com/file/d/1Km1QqxtrxhVElVZdgsDlzi7IyosTKyVR/view?usp=sharing</t>
  </si>
  <si>
    <t>Suministro, colocacion y puesto en marcha de mobiliario y equipo para oficinas</t>
  </si>
  <si>
    <t>https://drive.google.com/file/d/1uWqZRWYpDyRG7ju28060bo-rsX5rtOp8/view?usp=sharing</t>
  </si>
  <si>
    <t>TRE-5F-03-24/21</t>
  </si>
  <si>
    <t>https://drive.google.com/file/d/1fm-jhElDeqOCkvLmRX3KYgkts1QdXwTH/view?usp=sharing</t>
  </si>
  <si>
    <t>Trabajos de rehabilitación eléctrica y verificación eléctrica en la E.P. 24 de febrero (Colonia Diana Laura), ubicada en La Paz, en el municipio de La Paz, B.C.S.</t>
  </si>
  <si>
    <t>https://drive.google.com/file/d/1EOUP9TYS5wfWsysrTafZS-cIkEkVMUUR/view?usp=sharing</t>
  </si>
  <si>
    <t>https://drive.google.com/file/d/1qsC_SEU5J7RzEenAcQMPVeUNmro_2ORj/view?usp=sharing</t>
  </si>
  <si>
    <t>https://drive.google.com/file/d/1y6cC_cIdNJhmp5nAmXsemHSB2Pwte4XH/view?usp=sharing</t>
  </si>
  <si>
    <t>https://drive.google.com/file/d/1gVy8VudbDx5nTlBw_E0KMByZt2-u6jWz/view?usp=sharing</t>
  </si>
  <si>
    <t>https://drive.google.com/file/d/12ihFE9XltMW70zMtSx7awbSDQpxwoyNc/view?usp=sharing</t>
  </si>
  <si>
    <t>https://drive.google.com/file/d/181_eBeiPTvy8pyqaxSRhHAupCFh_Kung/view?usp=sharing</t>
  </si>
  <si>
    <t>Miriam</t>
  </si>
  <si>
    <t>Monroy</t>
  </si>
  <si>
    <t>TRE-5F-02-24/22</t>
  </si>
  <si>
    <t>https://drive.google.com/file/d/11rPbeCDuQ0arzsv4_RAVvorpVfDqu8GD/view?usp=sharing</t>
  </si>
  <si>
    <t>Trabajos de rehabilitación eléctrica y verificación eléctrica en la E.P. Desierto de Vizcaíno, ubicada en Villa Alberto Andrés Alvarado Aramburo, en el municipio de Mulegé, B.C.S.</t>
  </si>
  <si>
    <t>https://drive.google.com/file/d/1XDrTa_haLQ263iNxqwVRYtsdpyOrIIjb/view?usp=sharing</t>
  </si>
  <si>
    <t>https://drive.google.com/file/d/1uODEHzdq8WV8d2A_2mtInJDXJ_Wp2jH4/view?usp=sharing</t>
  </si>
  <si>
    <t>https://drive.google.com/file/d/1Uh7kNTSykpuz6zGUBpF27pCBvNZqWSYo/view?usp=sharing</t>
  </si>
  <si>
    <t>https://drive.google.com/file/d/1ea5tXvMrK8f438LD_hn7ppJQ0iWA9yKj/view?usp=sharing</t>
  </si>
  <si>
    <t>https://drive.google.com/file/d/1OB5LcH3kMxD5VuwIcZued3rn4xamvENM/view?usp=sharing</t>
  </si>
  <si>
    <t>TRE-5F-02-24/23</t>
  </si>
  <si>
    <t>https://drive.google.com/file/d/1cvkdph6Po4LM1h0cdyCy7t2jwYy19ot2/view?usp=sharing</t>
  </si>
  <si>
    <t>Trabajos de rehabilitación eléctrica y verificación eléctrica en la E.P. Niños Migrantes No. 10, ubicada en Villa Alberto Andrés Alvarado Aramburo, en el municipio de Mulegé, B.C.S.</t>
  </si>
  <si>
    <t>https://drive.google.com/file/d/1wzNYvpQuzPf7jqU5sgdI1arKARfqvNEV/view?usp=sharing</t>
  </si>
  <si>
    <t>https://drive.google.com/file/d/1MCIHkpIy4dgt54n9Z37Fyg9wn3w0GeOi/view?usp=sharing</t>
  </si>
  <si>
    <t>https://drive.google.com/file/d/1pdiMJ0miNHmjI9A1E9gRukRlc3f8z_hD/view?usp=sharing</t>
  </si>
  <si>
    <t>https://drive.google.com/file/d/1eisVj8p96iU7owBBpeUG_YIl1FbRuDuK/view?usp=sharing</t>
  </si>
  <si>
    <t>https://drive.google.com/file/d/1ROYcTopzLcNINRyCl6WjSXBNWF--emUK/view?usp=sharing</t>
  </si>
  <si>
    <t>TRE-5F-03-24/24</t>
  </si>
  <si>
    <t>https://drive.google.com/file/d/1fu0tJdQqiJk2Qbp0se7NleegkIJqbnQa/view?usp=sharing</t>
  </si>
  <si>
    <t>Trabajos de rehabilitación eléctrica y verificación eléctrica en la E.P. Víctor Hugo (Colonia El Calandrio), ubicada en La Paz, en el municipio de La Paz, B.C.S.</t>
  </si>
  <si>
    <t>https://drive.google.com/file/d/10s07nVJ_ayHfm3Uz0spL7LGnBa0lHAQt/view?usp=sharing</t>
  </si>
  <si>
    <t>https://drive.google.com/file/d/1s3NHZsV-3WnbsU5dvcDN2F6hSjVR7yDm/view?usp=sharing</t>
  </si>
  <si>
    <t>https://drive.google.com/file/d/1XFRnAydcPm4GResdfWydaGHUFBivRLcw/view?usp=sharing</t>
  </si>
  <si>
    <t>https://drive.google.com/file/d/1uyHPZPQ10mSyByw2ROpbNqZq6iWZDmwF/view?usp=sharing</t>
  </si>
  <si>
    <t>https://drive.google.com/file/d/1xcgUUi82hsELsXL5cnNY2YBNGI5Ch3oH/view?usp=sharing</t>
  </si>
  <si>
    <t>TRE-5F-02-24/25</t>
  </si>
  <si>
    <t>https://drive.google.com/file/d/1J4tMQ4YzwnzYjo2uwLSwkFcgNshc2Wlv/view?usp=sharing</t>
  </si>
  <si>
    <t>Trabajos de rehabilitación eléctrica y verificación eléctrica en la Esc. Sec. Capitán Manuel Pineda, ubicada en Heroica Mulegé, en el municipio de Mulegé, B.C.S.</t>
  </si>
  <si>
    <t>https://drive.google.com/file/d/1ifghhHx9-Y7oaGJANLqxhfb3_oK5q42f/view?usp=sharing</t>
  </si>
  <si>
    <t>https://drive.google.com/file/d/1pY5Uzf0iFez182g9kYpUR_jf3bJaluZt/view?usp=sharing</t>
  </si>
  <si>
    <t>https://drive.google.com/file/d/1VHk1K-jChEz3MihbgVLREdsy1US9aITJ/view?usp=sharing</t>
  </si>
  <si>
    <t>https://drive.google.com/file/d/1onNtyDfpxyMPzYYsBynjyKxqdF2SszGH/view?usp=sharing</t>
  </si>
  <si>
    <t>https://drive.google.com/file/d/1KmkXV54b6sLdiG6zbnhomCA-kpBjshwJ/view?usp=sharing</t>
  </si>
  <si>
    <t>Julian</t>
  </si>
  <si>
    <t>Vargas</t>
  </si>
  <si>
    <t>Arce</t>
  </si>
  <si>
    <t>VAAJ-730817-8T1</t>
  </si>
  <si>
    <t>TRE-5F-01-24/26</t>
  </si>
  <si>
    <t>https://drive.google.com/file/d/1fsRTSlreWWNmPhabjIpk61zv0ESpUAtr/view?usp=sharing</t>
  </si>
  <si>
    <t>Trabajos de rehabilitación eléctrica en la Esc. Sec. Melchor Ocampo, ubicada en Benito Juárez, en el municipio de Comondú, B.C.S.</t>
  </si>
  <si>
    <t>https://drive.google.com/file/d/10t6jp4Bz6BKUrrWVH_EvgPZhMUUvqSIi/view?usp=sharing</t>
  </si>
  <si>
    <t>https://drive.google.com/file/d/1iRIkv4bWW2uhHcYMQsQAdpaCn6IUBI4w/view?usp=sharing</t>
  </si>
  <si>
    <t>https://drive.google.com/file/d/1TDWdZEDMk8Ohjc8a3pvWMdJdtEnGl_Y5/view?usp=sharing</t>
  </si>
  <si>
    <t>https://drive.google.com/file/d/1ojxlEaZEcRO8E5N5JU7OPK9hLZ2-enAo/view?usp=sharing</t>
  </si>
  <si>
    <t>Hacienda San Bruno</t>
  </si>
  <si>
    <t>San Bruno</t>
  </si>
  <si>
    <t>https://drive.google.com/file/d/1m8UdZmvA8k2jtmZbrl9nFK11d2NZztKN/view?usp=sharing</t>
  </si>
  <si>
    <t>Benito Juarez, municipio Comondu</t>
  </si>
  <si>
    <t>TRE-5F-03-24/27</t>
  </si>
  <si>
    <t>https://drive.google.com/file/d/1gxziJ3gZ0DWJ9e6hntw7K-sI7docV90u/view?usp=sharing</t>
  </si>
  <si>
    <t>Trabajos de rehabilitación eléctrica y verificación eléctrica en la E.P. Ignacio López Rayón (Colonia Agua Escondida), ubicada en La Paz, en el municipio de La Paz, B.C.S.</t>
  </si>
  <si>
    <t>https://drive.google.com/file/d/1-Kjr78YvXvfjDckYcrTGQ5fmncQ0AdJa/view?usp=sharing</t>
  </si>
  <si>
    <t>https://drive.google.com/file/d/1ASVoUvyz37dkoEOkaIsvOk7S5FP6a9Af/view?usp=sharing</t>
  </si>
  <si>
    <t>https://drive.google.com/file/d/1VFB2hCquGrFjYTLyi4jqP-VonLaR9lui/view?usp=sharing</t>
  </si>
  <si>
    <t>https://drive.google.com/file/d/1SdVCRbtFTM3X61HnAuzY6fMsgQDOeoEg/view?usp=sharing</t>
  </si>
  <si>
    <t>https://drive.google.com/file/d/1ik5vcWplEpSjhi5032ti_8anmvisAG0B/view?usp=sharing</t>
  </si>
  <si>
    <t>FAM-5F-R-03-24/12</t>
  </si>
  <si>
    <t>Construcción de cisterna prefabricada de 10,000 Lts., rehabilitación de Edificios 'A', 'D', 'F', y 'G', rehabilitación de techumbre metálica y construcción de rampas en la E.P. Miguel Hidalgo y Costilla, ubicada en Todos Santos, en el municipio de La Paz, B.C.S.</t>
  </si>
  <si>
    <t>https://drive.google.com/file/d/1dtKRcKdo2i0S3STTOO4SsRmMDkmNovix/view?usp=sharing</t>
  </si>
  <si>
    <t>https://drive.google.com/file/d/1RkQ7_smFOb-nPh4mWjciCkJ-D3-lVlCk/view?usp=sharing</t>
  </si>
  <si>
    <t>https://drive.google.com/file/d/16qdLpPVgPz4Zd281s_VFpWCgypgHgjgJ/view?usp=sharing</t>
  </si>
  <si>
    <t>https://drive.google.com/file/d/1f6zTiZmBNPs6Kp6AxhaMhWkzTOhgPdsW/view?usp=sharing</t>
  </si>
  <si>
    <t>https://drive.google.com/file/d/1QeaAcKxpHkp-7XGhtcDF4rzAgBfbc2EM/view?usp=sharing</t>
  </si>
  <si>
    <t>https://drive.google.com/file/d/1oRKj_cZetrMkKK1xNARoLz16ubZ2KCGI/view?usp=sharing</t>
  </si>
  <si>
    <t>RAMO 33 Remanentes FAM Nivel Básico 2024</t>
  </si>
  <si>
    <t xml:space="preserve">Construccion de cisterna prefabricada de 10,000 lts., rehabilitacion de edificios y techumbre metalica. Construccion de rampas </t>
  </si>
  <si>
    <t>TRE-5F-04-24/31</t>
  </si>
  <si>
    <t>1ra. etapa trabajos de rehabilitación eléctrica y verificación eléctrica en la Esc. Sec. Técnica No. 14, ubicada en San José del Cabo, en el municipio de Los Cabos, B.C.S.</t>
  </si>
  <si>
    <t>San Jose del Cabo, municipio Los Cabos</t>
  </si>
  <si>
    <t>TRE-5F-04-24/32</t>
  </si>
  <si>
    <t>Trabajos de rehabilitación eléctrica y verificación eléctrica en la E.P. Ramón Green Álvarez, ubicada en Cabo San Lucas, en el municipio de Los Cabos, B.C.S.</t>
  </si>
  <si>
    <t>TRE-5F-03-24/33</t>
  </si>
  <si>
    <t>Trabajos de rehabilitación eléctrica y verificación eléctrica en la E.P. Francisco Cota Moreno, ubicada en La Paz, en el municipio de La Paz, B.C.S</t>
  </si>
  <si>
    <t>Orloa Construcción, S.A. de C.V.</t>
  </si>
  <si>
    <t>OCO-200218-KR7</t>
  </si>
  <si>
    <t>Datil</t>
  </si>
  <si>
    <t>Irving Massiel</t>
  </si>
  <si>
    <t xml:space="preserve">Martinez </t>
  </si>
  <si>
    <t>Leon</t>
  </si>
  <si>
    <t>TRE-5F-04-24/34</t>
  </si>
  <si>
    <t>1ra. etapa trabajos de rehabilitación eléctrica y verificación eléctrica en la Esc. Sec. Técnica No. 16, ubicada en Cabo San Lucas, en el municipio de Los Cabos, B.C.S.</t>
  </si>
  <si>
    <t>RS Group Ingeniería, S.A. de C.V.</t>
  </si>
  <si>
    <t>RGI-211019-7B8</t>
  </si>
  <si>
    <t>Forjadores</t>
  </si>
  <si>
    <t>8 de octubre</t>
  </si>
  <si>
    <t>FAM-5F-R-03-24/05</t>
  </si>
  <si>
    <t>Trabajos de rehabilitación eléctrica y verificación eléctrica en la E.P. Guillermo Valle Gómez, ubicada en La Paz, en el municipio de La Paz, B.C.S.</t>
  </si>
  <si>
    <t>MALI-911119-B24</t>
  </si>
  <si>
    <t>Tenerife</t>
  </si>
  <si>
    <t>Civilizadores</t>
  </si>
  <si>
    <t>FAM-5F-R-04-24/06</t>
  </si>
  <si>
    <t>Trabajos de rehabilitación eléctrica y verificación eléctrica en la E.P. Ford 210, ubicada en San José del Cabo, en el municipio de Los Cabos, B.C.S.</t>
  </si>
  <si>
    <t>Jose Juan</t>
  </si>
  <si>
    <t>Santillan</t>
  </si>
  <si>
    <t>FAM-5F-R-04-24/07</t>
  </si>
  <si>
    <t>Construcción de muro de contención en la E.P. Vicente V. Ibarra, ubicada en San José del Cabo, en el municipio de Los Cabos, B.C.S.</t>
  </si>
  <si>
    <t>https://drive.google.com/file/d/1AQuWTgJ9uTfcqXxbDLvPufxIXsImYTWN/view?usp=sharing</t>
  </si>
  <si>
    <t>https://drive.google.com/file/d/1ubY1N36gKmBD8lJ1TRapk_KbQtw1xJ_1/view?usp=sharing</t>
  </si>
  <si>
    <t>https://drive.google.com/file/d/1er7Klnb4iy85u1WUfFgd033q6eBmQvu_/view?usp=sharing</t>
  </si>
  <si>
    <t>https://drive.google.com/file/d/1lOE-nDyj8FMPWjCOjRzS1NuwMyVsc2Ex/view?usp=sharing</t>
  </si>
  <si>
    <t>https://drive.google.com/file/d/1xJ6gqKmUEsRGEH0qIuwcQkabY6R09MY0/view?usp=sharing</t>
  </si>
  <si>
    <t>https://drive.google.com/file/d/1OQDaXOhB6iUvn-yCinvfctYpua92Kjbc/view?usp=sharing</t>
  </si>
  <si>
    <t>https://drive.google.com/file/d/1hGUanlewu-tNXD-4VUABw_yC-iJfiFt4/view?usp=sharing</t>
  </si>
  <si>
    <t>https://drive.google.com/file/d/12V7DAVdF_CMVr9wAhGx4ectdG4Bm849D/view?usp=sharing</t>
  </si>
  <si>
    <t>https://drive.google.com/file/d/16AUSj0nyGaUC6k6QjgrbOCYyf4l4mexn/view?usp=sharing</t>
  </si>
  <si>
    <t>https://drive.google.com/file/d/1-TxOgx2PbhR6uq1Wu9zLVnNhFFcMCsJA/view?usp=sharing</t>
  </si>
  <si>
    <t>https://drive.google.com/file/d/1igKxB__7-PMhTqaqoBEt20DIM_FKi6K1/view?usp=sharing</t>
  </si>
  <si>
    <t>https://drive.google.com/file/d/1CBvmugbuNxpret6vSdZedSFT-zCmEZZC/view?usp=sharing</t>
  </si>
  <si>
    <t>https://drive.google.com/file/d/1gG9fMq3qrVd6WsqulldYEwskoy6IRtnZ/view?usp=sharing</t>
  </si>
  <si>
    <t>https://drive.google.com/file/d/1yfHTahZAkj8INsX-hnAYpyqLTXcS5_aN/view?usp=sharing</t>
  </si>
  <si>
    <t>https://drive.google.com/file/d/1uOLc6sokM9KMK9hKgDcMpLiuwpwzCkzk/view?usp=sharing</t>
  </si>
  <si>
    <t>https://drive.google.com/file/d/1gDL8Lmfb3oILedwmaD-TKS4h5e3P2Wbz/view?usp=sharing</t>
  </si>
  <si>
    <t>https://drive.google.com/file/d/1dgWcryerWPKOVOLvw6YcEz7ZVYSlf7HL/view?usp=sharing</t>
  </si>
  <si>
    <t>https://drive.google.com/file/d/1HS-UB0kwKZBjeqE1YOjl5n_1xp6rysB6/view?usp=sharing</t>
  </si>
  <si>
    <t>https://drive.google.com/file/d/1BxKrZQyQ1c-34eAZUxc4_s_nbuwhHKhb/view?usp=sharing</t>
  </si>
  <si>
    <t>https://drive.google.com/file/d/1g5RfqQYkgoq-NENxwXs52G0s3yDkqwz-/view?usp=sharing</t>
  </si>
  <si>
    <t>https://drive.google.com/file/d/1SCdaWvn-f4EQ4TY5jrtUiGWuIQb0ygf0/view?usp=sharing</t>
  </si>
  <si>
    <t>https://drive.google.com/file/d/1xQrivTKakEOePwMKie2CqgZpv0Hv-Ith/view?usp=sharing</t>
  </si>
  <si>
    <t>https://drive.google.com/file/d/1LoYYrEpqHwF6b-spSKf92hlWJ7QGMI9_/view?usp=sharing</t>
  </si>
  <si>
    <t>https://drive.google.com/file/d/1n9204P84S6lygQkiIr4l7rgfO0p8hp8Q/view?usp=sharing</t>
  </si>
  <si>
    <t>https://drive.google.com/file/d/1mQrLSWS_VhbPRuMJorOB-1x_m8KMB6qV/view?usp=sharing</t>
  </si>
  <si>
    <t>https://drive.google.com/file/d/1U1Z8elU6gXuUBDmhvYdND_18bsx15mNu/view?usp=sharing</t>
  </si>
  <si>
    <t>https://drive.google.com/file/d/1OXTwe282Dxdewt7Ro02E-maPqbxmnL27/view?usp=sharing</t>
  </si>
  <si>
    <t>https://drive.google.com/file/d/12O3RvFodv40baQaP62agq8D2TTU1W-k7/view?usp=sharing</t>
  </si>
  <si>
    <t>https://drive.google.com/file/d/1DmGB4IMdoETLntcZymR5Pn0RzxpUApLy/view?usp=sharing</t>
  </si>
  <si>
    <t>https://drive.google.com/file/d/1wTbWH-02A7KqDM4NGuxDRlxM0VkHUYBO/view?usp=sharing</t>
  </si>
  <si>
    <t>https://drive.google.com/file/d/1jbJTIabEWOztk114Uz0d0Jr0ysSgE4y4/view?usp=sharing</t>
  </si>
  <si>
    <t>https://drive.google.com/file/d/1nnUoKPYVIm8HiBSSw2ZwTbUUau82muRS/view?usp=sharing</t>
  </si>
  <si>
    <t>https://drive.google.com/file/d/1l5oHTIghwFZqC9xP2CwGfhnYGnYefDiw/view?usp=sharing</t>
  </si>
  <si>
    <t>https://drive.google.com/file/d/1pNmlo0mBTJWcnkFRQ7uNkj4eT2DI2HCG/view?usp=sharing</t>
  </si>
  <si>
    <t>https://drive.google.com/file/d/14pKYI76lO0sydrdfFoQ7Ap04G-yjjv_C/view?usp=sharing</t>
  </si>
  <si>
    <t>https://drive.google.com/file/d/1WXg7HuQv3ZsPg0f-YXQNAvjxiekIawwq/view?usp=sharing</t>
  </si>
  <si>
    <t>https://drive.google.com/file/d/1aTmlbqRbqGiVKoulOZ_42koTNLnpyYKn/view?usp=sharing</t>
  </si>
  <si>
    <t>https://drive.google.com/file/d/1lttyzYyfb9oAX6Rc_HBFrAIeEpKjbEno/view?usp=sharing</t>
  </si>
  <si>
    <t>https://drive.google.com/file/d/1UATYVrlYhdVrAiVPuxQAnHmeAP4FZHhU/view?usp=sharing</t>
  </si>
  <si>
    <t>https://drive.google.com/file/d/1Ugsvuc954MCj-yJ9tJeOrDMS2Q7k5YZg/view?usp=sharing</t>
  </si>
  <si>
    <t>https://drive.google.com/file/d/1SsTKxi-NSju-bIX8n7N4cpx6IgEzQ8Nv/view?usp=sharing</t>
  </si>
  <si>
    <t>https://drive.google.com/file/d/1RuIVWlRkO20zmURRb_KFF0m6-757zWsD/view?usp=sharing</t>
  </si>
  <si>
    <t>https://drive.google.com/file/d/1NVP0abBY__SDGfAeiJqY7dy1P08k84mp/view?usp=sharing</t>
  </si>
  <si>
    <t xml:space="preserve">Construcción de muro de contención </t>
  </si>
  <si>
    <t>FAM-5F-R-03-24/08</t>
  </si>
  <si>
    <t>https://drive.google.com/file/d/1U14eHclhBKMMrqQ-yjOyoa4Jjoju_znZ/view?usp=sharing</t>
  </si>
  <si>
    <t>Rehabilitación de cerco perimetral y rehabilitación de techumbre metálica en la Esc. Sec. Educadores de Baja California, ubicada en Todos Santos, en el municipio de La Paz, B.C.S</t>
  </si>
  <si>
    <t>Rehabilitacion de cerco perimetral y techumbre metalica</t>
  </si>
  <si>
    <t>https://drive.google.com/file/d/1GL50tWSQMACts4tXgoRFgFKoLQNK0i_m/view?usp=sharing</t>
  </si>
  <si>
    <t>https://drive.google.com/file/d/1XYg9kGrqd94VbUWIjtlCPJ9rGNtjQpyC/view?usp=sharing</t>
  </si>
  <si>
    <t>https://drive.google.com/file/d/1yq1CjIFApfQxFtum2brY-rw9b0ji8SYZ/view?usp=sharing</t>
  </si>
  <si>
    <t>https://drive.google.com/file/d/17524z2YE1d2ea6NY5OuYxDV1MBkJAs_-/view?usp=sharing</t>
  </si>
  <si>
    <t>https://drive.google.com/file/d/1XLpi3aG0Is3b3N-JVCAzPZCQ4P7h2Mbo/view?usp=sharing</t>
  </si>
  <si>
    <t>https://drive.google.com/file/d/16R8B00050okuwNswAW2plQZIr3Zq-6jG/view?usp=sharing</t>
  </si>
  <si>
    <t>https://drive.google.com/file/d/1pDf2ojKQ_qL3rmayJl3TgR-obFGOlj_v/view?usp=sharing</t>
  </si>
  <si>
    <t>https://drive.google.com/file/d/1ow7wIjD8CV0-ImgdA5bTx3DRhf4BDGD6/view?usp=sharing</t>
  </si>
  <si>
    <t>FAM-5F-R-04-24/09</t>
  </si>
  <si>
    <t>https://drive.google.com/file/d/1pAxe5zew75rRapEOti5EUUz2MQkPgWxP/view?usp=sharing</t>
  </si>
  <si>
    <t>Trabajos de rehabilitación de pisos en aula de maternal, aula de usos múltiples y área de comedor en el Centro de Atención Infantil No. 04, ubicado en Cabo San Lucas en el municipio de Los Cabos, B.C.S.</t>
  </si>
  <si>
    <t>https://drive.google.com/file/d/1lKRTWKqseNcnKIbhZy8tFT09ISY65Cif/view?usp=sharing</t>
  </si>
  <si>
    <t>Trabajos de rehabilitacion de pisos en aula maternal, aula de usos multiples y area de comedor</t>
  </si>
  <si>
    <t>UABCS-ADQ-03-24/01</t>
  </si>
  <si>
    <t>https://drive.google.com/file/d/1oUMkwxMWYQwrqZdWUuuG8xrwUTJcK4NJ/view?usp=sharing</t>
  </si>
  <si>
    <t>Equipamiento para salones culturales en la Universidad Autónoma de Baja California Sur, ubicada en La Paz, en el municipio de La Paz, B.C.S</t>
  </si>
  <si>
    <t>https://drive.google.com/file/d/1TqCRixlS_4RoURiXuVbHVGiVZ_IBd0GR/view?usp=sharing</t>
  </si>
  <si>
    <t>https://drive.google.com/file/d/1UOICNNsJPx8wnXSc6DaB1Y87CNF7swkK/view?usp=sharing</t>
  </si>
  <si>
    <t>https://drive.google.com/file/d/1QgmY4FKEE4J0v98coVo0DlLTlsc3ISvU/view?usp=sharing</t>
  </si>
  <si>
    <t>Equipamiento para salones</t>
  </si>
  <si>
    <t>https://drive.google.com/file/d/17p6WJ_Jl639fjxP_0LSk_9_F6oyTiRA0/view?usp=sharing</t>
  </si>
  <si>
    <t>RAMO 33 FAM Nivel Superior 2024</t>
  </si>
  <si>
    <t>Equipamiento para salones culturales</t>
  </si>
  <si>
    <t>FADENBCS-5F-04-24/06</t>
  </si>
  <si>
    <t>https://drive.google.com/file/d/1K16BjcyW7k3OJv8vmQXyjhp9aGx5QC5s/view?usp=sharing</t>
  </si>
  <si>
    <t>https://drive.google.com/file/d/1dV0tDf635_Vx9WhTVTVJYKt4Yy67LJ5Q/view?usp=sharing</t>
  </si>
  <si>
    <t>Rehabilitación de daños en Edificio 'P’ (núcleo de servicios sanitarios y centro de cómputo) y 'N' (gastronómica) en el Instituto Tecnológico de Estudios Superiores de Los Cabos, ubicado en San José del Cabo, en el municipio de Los Cabos, B.C.S.</t>
  </si>
  <si>
    <t>https://drive.google.com/file/d/1iSFLsYcUTG1cKOCb9koUKMSx1Q3c4qZi/view?usp=sharing</t>
  </si>
  <si>
    <t>https://drive.google.com/file/d/1c9Tuv-oXDeH76j9iUTai7IVIppcWjd3t/view?usp=sharing</t>
  </si>
  <si>
    <t>https://drive.google.com/file/d/10zJyTyNfdFuqhiDJbm4EtbH6vlz6RsdB/view?usp=sharing</t>
  </si>
  <si>
    <t>https://drive.google.com/file/d/15RLppdl7kIq6Iy-g3jTfR6LmTTrCM2ql/view?usp=sharing</t>
  </si>
  <si>
    <t>https://drive.google.com/file/d/1cVUDPuvQJ60D8ylZiZNU5HHLMJ-2rJYZ/view?usp=sharing</t>
  </si>
  <si>
    <t xml:space="preserve">Rehabilitacion de daños en Edificio P y N </t>
  </si>
  <si>
    <t>EMSAD-5F-03-24/01</t>
  </si>
  <si>
    <t>RAMO 33 FAM Nivel Medio Superior 2024</t>
  </si>
  <si>
    <t>Construccion de 1 aula didactica</t>
  </si>
  <si>
    <t>CECYT-ADQ-04-24/01</t>
  </si>
  <si>
    <t>https://drive.google.com/file/d/1WY1g8MP0dJyEhNZbuAzcM7LBc-znDVa9/view?usp=sharing</t>
  </si>
  <si>
    <t>1ra etapa de construcción de 1 aula didáctica de 2 1/2 E/E en estructura U2-C en el EMSAD No. 13, ubicado en La Paz, en el municipio de La Paz, B.C.S</t>
  </si>
  <si>
    <t>Suministro y puesto en sitio de mobiliario para un aula didáctica en el CECYT No. 05, ubicado en Cabo San Lucas, en el municipio de Los Cabos, B.C.S.</t>
  </si>
  <si>
    <t>Suministro mobiliaro</t>
  </si>
  <si>
    <t>https://drive.google.com/file/d/1qtTYlFYxBYq1L527nljCTMMvdpszCr-A/view?usp=sharing</t>
  </si>
  <si>
    <t>Suministro y puesto en sitio de mobiliario para aula didactica</t>
  </si>
  <si>
    <t>PTRE-5F-03-24/15</t>
  </si>
  <si>
    <t>Trabajos de rehabilitación eléctrica en la E.P. Heberto Castillo Martínez, ubicada en La Paz, en el municipio de La Paz, B.C.S.</t>
  </si>
  <si>
    <t>https://drive.google.com/file/d/1zebVcjx4TtwZhENakzxgDHDhHtRFWOjp/view?usp=sharing</t>
  </si>
  <si>
    <t>Trabajos de rehabilitación electrica</t>
  </si>
  <si>
    <t>PTRE-5F-03-24/16</t>
  </si>
  <si>
    <t>Trabajos de rehabilitación eléctrica en el J.N. Ana Laura Aldana Avilés, ubicado en La Paz, en el municipio de La Paz, B.C.S.</t>
  </si>
  <si>
    <t>Angel</t>
  </si>
  <si>
    <t>Roldan</t>
  </si>
  <si>
    <t>Paez</t>
  </si>
  <si>
    <t>ROPA-930809-IV7</t>
  </si>
  <si>
    <t>Gomez Farias</t>
  </si>
  <si>
    <t>https://drive.google.com/file/d/1eLeMyj9vI6fXHjA0sV6l05cHB7ccKKsg/view?usp=sharing</t>
  </si>
  <si>
    <t>PTRE-5F-03-24/17</t>
  </si>
  <si>
    <t>Trabajos de rehabilitación eléctrica en el J.N. Dra. María Montessori, ubicado en Los Barriles, en el municipio de La Paz, B.C.S.</t>
  </si>
  <si>
    <t>ARCUB Construcciones, S.A. de C.V.</t>
  </si>
  <si>
    <t>ACO-231218-KC1</t>
  </si>
  <si>
    <t>Gaviotas</t>
  </si>
  <si>
    <t>Los Barriles, municipio La Paz</t>
  </si>
  <si>
    <t>https://drive.google.com/file/d/1Lu9eIhrHbej6ixkfY8e1HNHQ-Z8ckFIk/view?usp=sharing</t>
  </si>
  <si>
    <t>JP Soluciones y Climas, S.A. de C.V.</t>
  </si>
  <si>
    <t>PTRE-5F-03-24/18</t>
  </si>
  <si>
    <t>Trabajos de rehabilitación eléctrica en el J.N. Patricia Miranda Avilés, ubicado en La Paz, en el municipio de La Paz, B.C.S.</t>
  </si>
  <si>
    <t>https://drive.google.com/file/d/1bwYBIhgLb5PjvGaKFVkH-dbvtsakUDee/view?usp=sharing</t>
  </si>
  <si>
    <t>PTRE-5F-03-24/19</t>
  </si>
  <si>
    <t>Trabajos de rehabilitación eléctrica en la E.P. Jaime Álvarez Constantino, ubicada en La Paz, en el municipio de La Paz, B.C.S.</t>
  </si>
  <si>
    <t>JSC-170407-9B6</t>
  </si>
  <si>
    <t>Heroes de Independencia</t>
  </si>
  <si>
    <t>https://drive.google.com/file/d/1Jg0j1HfKxC5HdaACqFlQZPZzc5pTvbef/view?usp=sharing</t>
  </si>
  <si>
    <t>PTRE-5F-03-24/20</t>
  </si>
  <si>
    <t>Trabajos de rehabilitación eléctrica en la T.V. Secundaria No. 47 Ángel Cesar Mendoza Aramburo, ubicada en Melitón Albañez Domínguez, en el municipio de La Paz, B.C.S.</t>
  </si>
  <si>
    <t>Educacion cientifica</t>
  </si>
  <si>
    <t>https://drive.google.com/file/d/1h5b0lNrEq2F5OSDHpgao-FwE-89EDxaz/view?usp=sharing</t>
  </si>
  <si>
    <t>Meliton Albañez Dominguez, municipio La Paz</t>
  </si>
  <si>
    <t>PEEI-SROP-5F-24/01</t>
  </si>
  <si>
    <t xml:space="preserve">En los supuestos en el artículo 43 de la Ley de Obras Públicas y Servicios relacionados con las mismos- cuando por razón del monto resulte inconveniente llevar a cabo el procedimiento a que se refleja el artículo 27, por el costo que este representa, las dependencias y entidades podrán contratar sin ajustarse a dicho procedimiento.
La opción que las dependencias y entidades ejerzan en los términos del párrafo anterior, deberá fundarse, según las circunstancias que concurran en cada caso, en criterios de economía, eficacia, eficiencia, imparcialidad y honradez  que aseguren las mejores condiciones para el estado, en el dictamen a que se refiere el Artículo 38 deberán acreditar que la obra de que se trata se encuadra en alguno de los supuestos previstos en el Artículo 42, expresando, de entre los criterios mencionados, aquellos en que se funda el ejercicio de la opción.
</t>
  </si>
  <si>
    <t>https://drive.google.com/file/d/111T8rj30olwhxhenrfb2_8R9IRVq_W2a/view?usp=sharing</t>
  </si>
  <si>
    <t xml:space="preserve">Dictamen Eléctrico para los Centros de Atención Infantil; CAI No. 1, CAI No. 2, CAI No. 3, CAI No. 4 y CAI No. 5, ubicados en el Estado de Baja California Sur
</t>
  </si>
  <si>
    <t>Daniel Guillermo</t>
  </si>
  <si>
    <t>Salgado</t>
  </si>
  <si>
    <t>Chavez</t>
  </si>
  <si>
    <t>SACD-830530-NV1</t>
  </si>
  <si>
    <t>Francisco King Rondero</t>
  </si>
  <si>
    <t>Ciudad del Cielo</t>
  </si>
  <si>
    <t>Dictamen electrico</t>
  </si>
  <si>
    <t>Diferentes localidades</t>
  </si>
  <si>
    <t xml:space="preserve">Dictamen electrico </t>
  </si>
  <si>
    <t>https://drive.google.com/file/d/1soDjExCAAdzADgNAc80l0ga5GMdMjtQq/view?usp=sharing</t>
  </si>
  <si>
    <t>TRE-5F-03-24/28</t>
  </si>
  <si>
    <t>Trabajos de rehabilitación eléctrica en la E.P. Miguel Hidalgo (Colonia Centro), ubicada en La Paz, en el municipio de La Paz, B.C.S.</t>
  </si>
  <si>
    <t>https://drive.google.com/file/d/16r-7uMkHQR6qtvT6uYS68zyi66X3I8eM/view?usp=sharing</t>
  </si>
  <si>
    <t>TRE-5F-03-24/29</t>
  </si>
  <si>
    <t>Trabajos de rehabilitación eléctrica en la Esc. Sec. Técnica No. 13 (Colonia Benito Juárez), ubicada en La Paz, en el municipio de La Paz, B.C.S.</t>
  </si>
  <si>
    <t>https://drive.google.com/file/d/1BaXy6KDQNJarbTZvHYIKoQDAX6DyBd_O/view?usp=sharing</t>
  </si>
  <si>
    <t>TRE-5F-03-24/30</t>
  </si>
  <si>
    <t>Trabajos de rehabilitación eléctrica y verificación eléctrica en la T.V. Secundaria No. 40 (Colonia Calafia), ubicada en La Paz, en el municipio de La Paz, B.C.S.</t>
  </si>
  <si>
    <t>Trabajos de rehabilitación y verificacion electrica</t>
  </si>
  <si>
    <t>https://drive.google.com/file/d/17JIgYeqErtqpoy77wYSZBvmD84QdGyQz/view?usp=sharing</t>
  </si>
  <si>
    <t>FAM-5F-R-03-24/03</t>
  </si>
  <si>
    <t>Construcción de rampas, rehabilitación de plaza cívica y reconstrucción de asta bandera en la E.P. Guillermo Valle Gómez, ubicada en La Paz, en el municipio de La Paz, B.C.S.</t>
  </si>
  <si>
    <t>Leslie Francisca</t>
  </si>
  <si>
    <t>Cobarrubias</t>
  </si>
  <si>
    <t>CORL-831203-RA5</t>
  </si>
  <si>
    <t>Pedro Altamirano</t>
  </si>
  <si>
    <t>San Pablo Guelatao</t>
  </si>
  <si>
    <t>Construccion de rampas, rehabilitacion de plaza civica y reconstruccion de asta bandera</t>
  </si>
  <si>
    <t>https://drive.google.com/file/d/1XmusvwOeLRD-woUCc15DBNp1uRwmBb-Y/view?usp=sharing</t>
  </si>
  <si>
    <t>FAM-5F-R-02-24/04</t>
  </si>
  <si>
    <t>Suministro y colocación de luminarias exteriores en el EMSAD No. 01, ubicado en Bahía Asunción, en el municipio de Mulege, B.C.S.</t>
  </si>
  <si>
    <t>RAMO 33 Remanentes FAM Nivel Medio Superior 2024</t>
  </si>
  <si>
    <t>Bahia Asuncion, municipio Mulege</t>
  </si>
  <si>
    <t>Suministro y colocacion de luminarias exteriores</t>
  </si>
  <si>
    <t>FAM-5F-R-03-24/10</t>
  </si>
  <si>
    <t>Demolición de cerco perimetral a base de malla ciclónica y construcción de cerco perimetral a base de reja-acero y rehabilitación de aula en Edificio 'F' en el J.N. Asunción González, ubicado en Todos Santos, en el municipio de La Paz, B.C.S.</t>
  </si>
  <si>
    <t>Demolicion de cerco perimetral malla ciclonica y construccion de cerco perimetral reja acero</t>
  </si>
  <si>
    <t>https://drive.google.com/file/d/1gUBC0JWN6l95iiUCxBR2Vf0qKurVw4Ga/view?usp=sharing</t>
  </si>
  <si>
    <t>FAM-5F-R-03-24/13</t>
  </si>
  <si>
    <t>Reconstrucción de gárgola en Edificio '2B' y suministro y colocación de calentador en el C.A.I. No. 01, ubicado en La Paz, en el municipio de La Paz, B.C.S.</t>
  </si>
  <si>
    <t>Reconstruccion de gargola en edificio 2B y suministro y colocacion de calentador</t>
  </si>
  <si>
    <t>https://drive.google.com/file/d/13llfbTpXSgvX2QNWIzNvTZQGYfODN6sl/view?usp=sharing</t>
  </si>
  <si>
    <t>FADENBCS-5F-04-24/07</t>
  </si>
  <si>
    <t>Rehabilitación de piso en aula didáctica en la E.P. Valentín Gómez Farías, ubicada en San José del Cabo, en el municipio de Los Cabos, B.C.S.</t>
  </si>
  <si>
    <t>https://drive.google.com/file/d/1Fc6wfQba1ry35eikEHnECYlLMQeSdhMi/view?usp=sharing</t>
  </si>
  <si>
    <t>Rehabilitacion de piso en aula didactica</t>
  </si>
  <si>
    <t>FAM-5F-02-24/20</t>
  </si>
  <si>
    <t>Demolición de pórtico de acceso, rehabilitación de barda perimetral y clausura de fosa séptica en el J.N. España, ubicado en Santa Rosalía, en el municipio de Mulege, B.C.S.</t>
  </si>
  <si>
    <t>RAMO 33 FAM Nivel Básico 2024</t>
  </si>
  <si>
    <t>Demolicion de protico de acceso, rehabilitacion de barda perimetral y clausura de fosa septica</t>
  </si>
  <si>
    <t>Tomas</t>
  </si>
  <si>
    <t>FAM-5F-03-24/21</t>
  </si>
  <si>
    <t>Rehabilitación de cisterna de 10,000 Lts. en la E.P. Roberto García Tortoledo, ubicada en La Paz, en el municipio de La Paz, B.C.S.</t>
  </si>
  <si>
    <t>VECT-640719-JG2</t>
  </si>
  <si>
    <t>1 de Mayo</t>
  </si>
  <si>
    <t>Angel Cesar Mendoza Aramburo</t>
  </si>
  <si>
    <t>Rehabilitacion de cisterna de 10,000 lts</t>
  </si>
  <si>
    <t>ITS-ADQ-01-24/02</t>
  </si>
  <si>
    <t>Articulo 53 fracción II de la Ley de adquisiciones, arrendamientos y servicios del estado de Baja California Sur que a la letra dice: Las Dependencias, Entidades y Organismos Autónomas, podría optar por no llevar a cabo el procedimiento de Licitación Publica, Podrá contratarse por adjudicación directa cuando el importe de cada operación no exceda del equivalente a la cantidad de 2,351 dos mil trescientos cincuenta y un veces el valor diario de la unidad de medida y actualización (UMA) = $ 108.57 (Vigente a partir del 01 de febrero de 2024.</t>
  </si>
  <si>
    <t>Suministro de sillones ejecutivos para aulas académicas y área administrativa en el Instituto Tecnologico Superior de Ciudad Constitucion, ubicado en Ciudad Constitucion, en el municipio de Comondu, B.C.S.</t>
  </si>
  <si>
    <t>https://drive.google.com/file/d/1Jjt-W8k4xVVsux-UWnUO3W0SgR9NlRGU/view?usp=sharing</t>
  </si>
  <si>
    <t>RAMO 33 FAM Nivel Superior  2024</t>
  </si>
  <si>
    <t>Suministro de sillones ejecutivos para aulas academicas y area administrativa</t>
  </si>
  <si>
    <t>FAM-ADQ-R-04-24/01</t>
  </si>
  <si>
    <t>https://drive.google.com/file/d/1rjsp-oDKE9Ti8tncj40sfHWdmTYDKv__/view?usp=drive_link</t>
  </si>
  <si>
    <t>Suministro de mobiliario para tres aulas didácticas en la E.P. Nueva Creacion, ubicada en Cabo San Lucas, en el municipio de Los Cabos, B.C.S.</t>
  </si>
  <si>
    <t>https://drive.google.com/file/d/1h2xIrQVTs53A09sJfbidDOcL2jXYNPIN/view?usp=sharing</t>
  </si>
  <si>
    <t>Suministro de mobiliario para tres aulas didacticas</t>
  </si>
  <si>
    <t>FAM-ADQ-R-03-24/03</t>
  </si>
  <si>
    <t>Suministro y puesto en sitio de mobiliario E.P. General Meliton Albañez, ubicada en Todos Santos, en el municipio de La Paz, B.C.S.</t>
  </si>
  <si>
    <t>https://drive.google.com/file/d/1D_x-si0DqEs6HWr7oAsUVdNgGj2tEgmb/view?usp=sharing</t>
  </si>
  <si>
    <t>Suministro y puesto en sitio de mobiliario</t>
  </si>
  <si>
    <t>FAM-ADQ-R-03-23/11</t>
  </si>
  <si>
    <t>Suministro de mobiliario para almacen ISIFE, ubicado en La Paz, municipio de La Paz, B.C.S.</t>
  </si>
  <si>
    <t>https://drive.google.com/file/d/1wTzM5iGgDjIQQ--35aWmcq0raDut2aMw/view?usp=sharing</t>
  </si>
  <si>
    <t>RAMO 33 Remanentes FAM Nivel Básico 2023</t>
  </si>
  <si>
    <t>Suministro de mobiliario para almacen ISIFE</t>
  </si>
  <si>
    <t>https://drive.google.com/file/d/1J-PIvnGAdsjgyZA0jD8A9a7TK9iW-bP5/view?usp=drive_link</t>
  </si>
  <si>
    <t>https://drive.google.com/file/d/1jc83OGAqPZtsmEW290ry2ZHaBEIH-vI9/view?usp=drive_link</t>
  </si>
  <si>
    <t>https://drive.google.com/file/d/1brzxBb-BfYDD4_A2TNa338VzR30EMAaI/view?usp=drive_link</t>
  </si>
  <si>
    <t>https://drive.google.com/file/d/1EklD9tYq9AmQg8RmyJsB63wBDIT2t0Se/view?usp=sharing</t>
  </si>
  <si>
    <t>https://drive.google.com/file/d/1lwzCn--IpQfm38Kk4YHSa1tE1urmmlW9/view?usp=sharing</t>
  </si>
  <si>
    <t>https://drive.google.com/file/d/1Z92N9d5FW_XMltLcdnmZ46RzyIB79dTz/view?usp=sharing</t>
  </si>
  <si>
    <t>https://drive.google.com/file/d/1EIaL3uLCRT7T7W5ya-wGOuaQlDgQ9SrH/view?usp=sharing</t>
  </si>
  <si>
    <t>https://drive.google.com/file/d/1ld7mXi6RohACnrGv_IVJQumMMW_GJONK/view?usp=sharing</t>
  </si>
  <si>
    <t>https://drive.google.com/file/d/1_ssn9SHW7LKVgn1Ufcg5YdBDIxveF_w8/view?usp=sharing</t>
  </si>
  <si>
    <t>https://drive.google.com/file/d/1NDU6LO2SgyXLIPiHdQt1R45nucq81qle/view?usp=sharing</t>
  </si>
  <si>
    <t>https://drive.google.com/file/d/1USJr4o6Fk2O6FlCZOcDqUC57ugClnzjr/view?usp=sharing</t>
  </si>
  <si>
    <t>https://drive.google.com/file/d/1AqSdMV9aah_AC_a_gNPSEH20_pYzE9zw/view?usp=sharing</t>
  </si>
  <si>
    <t>https://drive.google.com/file/d/15ZxLmk2PR1gT0jIVq5UfSGoXvYL1eq7F/view?usp=sharing</t>
  </si>
  <si>
    <t>https://drive.google.com/file/d/1Tbz0n6303rMm8XQCOK9St8IBBXUn9Hg6/view?usp=sharing</t>
  </si>
  <si>
    <t>https://drive.google.com/file/d/1yZNOeFny-lvnS9wGgy_fuzGZHprySfwu/view?usp=sharing</t>
  </si>
  <si>
    <t>https://drive.google.com/file/d/17rtmC2ezRz60_XUJaqfsjsOR-3VreTTv/view?usp=sharing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</si>
</sst>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0.00_-;\-&quot;$&quot;* #,##0.00_-;_-&quot;$&quot;* &quot;-&quot;??_-;_-@_-"/>
    <numFmt numFmtId="164" formatCode="0000"/>
    <numFmt numFmtId="165" formatCode="000"/>
    <numFmt numFmtId="166" formatCode="00"/>
  </numFmts>
  <fonts count="6"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u/>
      <sz val="11"/>
      <color theme="10"/>
      <name val="Calibri"/>
      <family val="2"/>
      <scheme val="minor"/>
    </font>
    <font>
      <b/>
      <sz val="10"/>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tint="-0.14999847407452621"/>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4" fontId="3" fillId="0" borderId="0" applyFont="0" applyFill="0" applyBorder="0" applyAlignment="0" applyProtection="0"/>
    <xf numFmtId="0" fontId="4" fillId="0" borderId="0" applyNumberFormat="0" applyFill="0" applyBorder="0" applyAlignment="0" applyProtection="0"/>
  </cellStyleXfs>
  <cellXfs count="77">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applyAlignment="1"/>
    <xf numFmtId="0" fontId="0" fillId="3" borderId="0" xfId="0" applyFill="1" applyBorder="1" applyAlignment="1"/>
    <xf numFmtId="14" fontId="0" fillId="0" borderId="0" xfId="0" applyNumberFormat="1" applyAlignment="1"/>
    <xf numFmtId="0" fontId="4" fillId="0" borderId="0" xfId="2" applyAlignment="1"/>
    <xf numFmtId="0" fontId="0" fillId="0" borderId="0" xfId="0"/>
    <xf numFmtId="0" fontId="0" fillId="0" borderId="0" xfId="0"/>
    <xf numFmtId="0" fontId="4" fillId="3" borderId="0" xfId="2" applyFill="1" applyBorder="1" applyAlignment="1"/>
    <xf numFmtId="44" fontId="5" fillId="3" borderId="0" xfId="0" applyNumberFormat="1" applyFont="1" applyFill="1" applyBorder="1" applyAlignment="1"/>
    <xf numFmtId="0" fontId="0" fillId="0" borderId="0" xfId="0"/>
    <xf numFmtId="0" fontId="0" fillId="0" borderId="0" xfId="0"/>
    <xf numFmtId="0" fontId="0" fillId="0" borderId="0" xfId="0"/>
    <xf numFmtId="2" fontId="0" fillId="0" borderId="0" xfId="0" applyNumberFormat="1" applyAlignment="1"/>
    <xf numFmtId="164" fontId="0" fillId="0" borderId="0" xfId="0" applyNumberFormat="1" applyAlignment="1"/>
    <xf numFmtId="165" fontId="0" fillId="0" borderId="0" xfId="0" applyNumberFormat="1" applyAlignment="1"/>
    <xf numFmtId="166" fontId="0" fillId="0" borderId="0" xfId="0" applyNumberFormat="1" applyAlignment="1"/>
    <xf numFmtId="0" fontId="0" fillId="0" borderId="0" xfId="0"/>
    <xf numFmtId="0" fontId="0" fillId="0" borderId="0" xfId="0"/>
    <xf numFmtId="0" fontId="0" fillId="0" borderId="0" xfId="0"/>
    <xf numFmtId="0" fontId="0" fillId="0" borderId="0" xfId="0"/>
    <xf numFmtId="44" fontId="0" fillId="0" borderId="0" xfId="1" applyFont="1" applyAlignment="1"/>
    <xf numFmtId="0" fontId="0" fillId="0" borderId="0" xfId="0"/>
    <xf numFmtId="0" fontId="0" fillId="0" borderId="0" xfId="0"/>
    <xf numFmtId="0" fontId="0" fillId="0" borderId="0" xfId="0"/>
    <xf numFmtId="0" fontId="0" fillId="0" borderId="0" xfId="0"/>
    <xf numFmtId="0" fontId="0" fillId="0" borderId="0" xfId="0" applyAlignment="1">
      <alignment wrapText="1"/>
    </xf>
    <xf numFmtId="0" fontId="0" fillId="0" borderId="0" xfId="0" applyFill="1" applyBorder="1" applyAlignment="1"/>
    <xf numFmtId="14" fontId="0" fillId="0" borderId="0" xfId="0" applyNumberFormat="1" applyFill="1" applyBorder="1" applyAlignment="1"/>
    <xf numFmtId="0" fontId="4" fillId="0" borderId="0" xfId="2" applyFill="1" applyBorder="1" applyAlignment="1"/>
    <xf numFmtId="164" fontId="0" fillId="0" borderId="0" xfId="0" applyNumberFormat="1" applyFill="1" applyBorder="1" applyAlignment="1"/>
    <xf numFmtId="165" fontId="0" fillId="0" borderId="0" xfId="0" applyNumberFormat="1" applyFill="1" applyBorder="1" applyAlignment="1"/>
    <xf numFmtId="166" fontId="0" fillId="0" borderId="0" xfId="0" applyNumberFormat="1" applyFill="1" applyBorder="1" applyAlignment="1"/>
    <xf numFmtId="44" fontId="0" fillId="0" borderId="0" xfId="1" applyFont="1" applyFill="1" applyBorder="1" applyAlignment="1"/>
    <xf numFmtId="2" fontId="0" fillId="0" borderId="0" xfId="0" applyNumberFormat="1" applyFill="1" applyBorder="1" applyAlignment="1"/>
    <xf numFmtId="0" fontId="0" fillId="0" borderId="0" xfId="0" applyFill="1" applyAlignment="1"/>
    <xf numFmtId="14" fontId="0" fillId="0" borderId="0" xfId="0" applyNumberFormat="1" applyFill="1" applyAlignment="1"/>
    <xf numFmtId="164" fontId="0" fillId="0" borderId="0" xfId="0" applyNumberFormat="1" applyFill="1" applyAlignment="1"/>
    <xf numFmtId="165" fontId="0" fillId="0" borderId="0" xfId="0" applyNumberFormat="1" applyFill="1" applyAlignment="1"/>
    <xf numFmtId="166" fontId="0" fillId="0" borderId="0" xfId="0" applyNumberFormat="1" applyFill="1" applyAlignment="1"/>
    <xf numFmtId="44" fontId="0" fillId="0" borderId="0" xfId="1" applyFont="1" applyFill="1" applyAlignment="1"/>
    <xf numFmtId="0" fontId="4" fillId="0" borderId="0" xfId="2" applyFill="1" applyAlignment="1"/>
    <xf numFmtId="2" fontId="0" fillId="0" borderId="0" xfId="0" applyNumberFormat="1" applyFill="1" applyAlignment="1"/>
    <xf numFmtId="4" fontId="0" fillId="0" borderId="0" xfId="0" applyNumberFormat="1" applyFill="1" applyAlignment="1"/>
    <xf numFmtId="0" fontId="0" fillId="3" borderId="0" xfId="0" applyFill="1" applyAlignment="1"/>
    <xf numFmtId="44" fontId="0" fillId="3" borderId="0" xfId="1" applyFont="1" applyFill="1" applyAlignment="1"/>
    <xf numFmtId="0" fontId="0" fillId="0" borderId="0" xfId="0"/>
    <xf numFmtId="0" fontId="4" fillId="3" borderId="0" xfId="2" applyFill="1" applyAlignment="1"/>
    <xf numFmtId="0" fontId="0" fillId="0" borderId="0" xfId="0"/>
    <xf numFmtId="0" fontId="0" fillId="5" borderId="0" xfId="0" applyFill="1" applyAlignment="1"/>
    <xf numFmtId="0" fontId="0" fillId="5" borderId="0" xfId="0" applyFill="1" applyBorder="1" applyAlignment="1"/>
    <xf numFmtId="164" fontId="0" fillId="5" borderId="0" xfId="0" applyNumberFormat="1" applyFill="1" applyAlignment="1"/>
    <xf numFmtId="165" fontId="0" fillId="5" borderId="0" xfId="0" applyNumberFormat="1" applyFill="1" applyAlignment="1"/>
    <xf numFmtId="166" fontId="0" fillId="5" borderId="0" xfId="0" applyNumberFormat="1" applyFill="1" applyAlignment="1"/>
    <xf numFmtId="0" fontId="0" fillId="0" borderId="0" xfId="0"/>
    <xf numFmtId="0" fontId="0" fillId="0" borderId="0" xfId="0"/>
    <xf numFmtId="44" fontId="0" fillId="0" borderId="0" xfId="0" applyNumberFormat="1" applyFill="1" applyAlignment="1"/>
    <xf numFmtId="14" fontId="0" fillId="0" borderId="0" xfId="0" applyNumberFormat="1"/>
    <xf numFmtId="0" fontId="0" fillId="0" borderId="0" xfId="0"/>
    <xf numFmtId="0" fontId="0" fillId="0" borderId="0" xfId="0"/>
    <xf numFmtId="0" fontId="0" fillId="0" borderId="0" xfId="0"/>
    <xf numFmtId="164" fontId="0" fillId="3" borderId="0" xfId="0" applyNumberFormat="1" applyFill="1" applyAlignment="1"/>
    <xf numFmtId="0" fontId="0" fillId="0" borderId="0" xfId="0"/>
    <xf numFmtId="0" fontId="0" fillId="0" borderId="0" xfId="0"/>
    <xf numFmtId="0" fontId="0" fillId="0" borderId="0" xfId="0"/>
    <xf numFmtId="0" fontId="0" fillId="6" borderId="0" xfId="0" applyFill="1" applyAlignment="1"/>
    <xf numFmtId="14" fontId="0" fillId="6" borderId="0" xfId="0" applyNumberFormat="1" applyFill="1" applyAlignment="1"/>
    <xf numFmtId="0" fontId="0" fillId="6" borderId="0" xfId="0" applyFill="1" applyBorder="1" applyAlignment="1"/>
    <xf numFmtId="164" fontId="0" fillId="6" borderId="0" xfId="0" applyNumberFormat="1" applyFill="1" applyAlignment="1"/>
    <xf numFmtId="165" fontId="0" fillId="6" borderId="0" xfId="0" applyNumberFormat="1" applyFill="1" applyAlignment="1"/>
    <xf numFmtId="166" fontId="0" fillId="6" borderId="0" xfId="0" applyNumberFormat="1" applyFill="1" applyAlignment="1"/>
    <xf numFmtId="44" fontId="0" fillId="6" borderId="0" xfId="1" applyFont="1" applyFill="1" applyAlignment="1"/>
    <xf numFmtId="44" fontId="0" fillId="6" borderId="0" xfId="0" applyNumberFormat="1" applyFill="1" applyAlignment="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alcChain" Target="calcChain.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s://drive.google.com/file/d/1ffgygBgSQQJHJVD4HXfPWFdApSooRHZb/view?usp=sharing" TargetMode="External"/><Relationship Id="rId21" Type="http://schemas.openxmlformats.org/officeDocument/2006/relationships/hyperlink" Target="https://drive.google.com/file/d/1hUvMuWueSf0vFMrK8C0D1R1Tb-M7eopm/view?usp=sharing" TargetMode="External"/><Relationship Id="rId42" Type="http://schemas.openxmlformats.org/officeDocument/2006/relationships/hyperlink" Target="https://drive.google.com/file/d/1W5dL1kUB7YZrWPPI0mwS9nuX4i795TGc/view?usp=sharing" TargetMode="External"/><Relationship Id="rId63" Type="http://schemas.openxmlformats.org/officeDocument/2006/relationships/hyperlink" Target="https://drive.google.com/file/d/1vSujC9HoDrxFTiaF9bDab71icb2hVAIB/view?usp=sharing" TargetMode="External"/><Relationship Id="rId84" Type="http://schemas.openxmlformats.org/officeDocument/2006/relationships/hyperlink" Target="https://drive.google.com/file/d/1Hf-VxmS2ZXm-29h1E0Bqz6Gn5fbfY25A/view?usp=sharing" TargetMode="External"/><Relationship Id="rId16" Type="http://schemas.openxmlformats.org/officeDocument/2006/relationships/hyperlink" Target="https://drive.google.com/file/d/1oNcodBWUIGvgdAAcV614CouHQbF9jSEk/view?usp=sharing" TargetMode="External"/><Relationship Id="rId107" Type="http://schemas.openxmlformats.org/officeDocument/2006/relationships/hyperlink" Target="https://drive.google.com/file/d/1wGW9GWQVE4IfcNk3PQmOJKt8zt4aUK4S/view?usp=sharing" TargetMode="External"/><Relationship Id="rId11" Type="http://schemas.openxmlformats.org/officeDocument/2006/relationships/hyperlink" Target="https://drive.google.com/file/d/12E2hRoIaoNnqM9de0JLkaEHqChH5I7YB/view?usp=sharing" TargetMode="External"/><Relationship Id="rId32" Type="http://schemas.openxmlformats.org/officeDocument/2006/relationships/hyperlink" Target="https://drive.google.com/file/d/1oJgGkoEFcBId0Z1JSu5JyO7mUS27OOlp/view?usp=sharing" TargetMode="External"/><Relationship Id="rId37" Type="http://schemas.openxmlformats.org/officeDocument/2006/relationships/hyperlink" Target="https://drive.google.com/file/d/1yu3xq50RHHpoIn8Gav0X570Gm7RagrVz/view?usp=sharing" TargetMode="External"/><Relationship Id="rId53" Type="http://schemas.openxmlformats.org/officeDocument/2006/relationships/hyperlink" Target="https://drive.google.com/file/d/1rzOXZR4cqVap_p9QKudpIYV9DDMkUzwu/view?usp=sharing" TargetMode="External"/><Relationship Id="rId58" Type="http://schemas.openxmlformats.org/officeDocument/2006/relationships/hyperlink" Target="https://drive.google.com/file/d/1mFwdSC_A87E6LnIF2KoACtxu4Fl11-XK/view?usp=sharing" TargetMode="External"/><Relationship Id="rId74" Type="http://schemas.openxmlformats.org/officeDocument/2006/relationships/hyperlink" Target="https://drive.google.com/file/d/1bz90wRNrH-0ueX2Kf-ZH64gbFuY9p7bC/view?usp=sharing" TargetMode="External"/><Relationship Id="rId79" Type="http://schemas.openxmlformats.org/officeDocument/2006/relationships/hyperlink" Target="https://drive.google.com/file/d/1mboMP0VLrK50u_PqH6zLB1rqmT1nD1Oa/view?usp=sharing" TargetMode="External"/><Relationship Id="rId102" Type="http://schemas.openxmlformats.org/officeDocument/2006/relationships/hyperlink" Target="https://drive.google.com/file/d/19WC78HS8htm1sww-Uu-YXQz7FAXZLbjU/view?usp=sharing" TargetMode="External"/><Relationship Id="rId123" Type="http://schemas.openxmlformats.org/officeDocument/2006/relationships/hyperlink" Target="https://drive.google.com/file/d/1fm-jhElDeqOCkvLmRX3KYgkts1QdXwTH/view?usp=sharing" TargetMode="External"/><Relationship Id="rId128" Type="http://schemas.openxmlformats.org/officeDocument/2006/relationships/hyperlink" Target="https://drive.google.com/file/d/1fm-jhElDeqOCkvLmRX3KYgkts1QdXwTH/view?usp=sharing" TargetMode="External"/><Relationship Id="rId5" Type="http://schemas.openxmlformats.org/officeDocument/2006/relationships/hyperlink" Target="https://drive.google.com/file/d/1TXh8fcafFc8BdcDQSCmzeBmOTEdUsY2O/view?usp=sharing" TargetMode="External"/><Relationship Id="rId90" Type="http://schemas.openxmlformats.org/officeDocument/2006/relationships/hyperlink" Target="https://drive.google.com/file/d/1Mba5df3V38pFJ_3c8ou207AAscrBDNYA/view?usp=sharing" TargetMode="External"/><Relationship Id="rId95" Type="http://schemas.openxmlformats.org/officeDocument/2006/relationships/hyperlink" Target="https://drive.google.com/file/d/1TBb2jpD7bRkxQBwgvbru_xAkbQobVfhC/view?usp=sharing" TargetMode="External"/><Relationship Id="rId22" Type="http://schemas.openxmlformats.org/officeDocument/2006/relationships/hyperlink" Target="https://drive.google.com/file/d/1rdtehjMMkSoIF7br2s2e3hFAn1SBzuLG/view?usp=sharing" TargetMode="External"/><Relationship Id="rId27" Type="http://schemas.openxmlformats.org/officeDocument/2006/relationships/hyperlink" Target="https://drive.google.com/file/d/1UuNfr-5ca_G7PzVc62sqUNCaW8aRL6-c/view?usp=sharing" TargetMode="External"/><Relationship Id="rId43" Type="http://schemas.openxmlformats.org/officeDocument/2006/relationships/hyperlink" Target="https://drive.google.com/file/d/1QPqYsgxv8qKQ1BStpNbT7nf0__xC_Xl-/view?usp=sharing" TargetMode="External"/><Relationship Id="rId48" Type="http://schemas.openxmlformats.org/officeDocument/2006/relationships/hyperlink" Target="https://drive.google.com/file/d/1_b0oXTKZHhl8nolDYmYKaeEP7G487qLe/view?usp=sharing" TargetMode="External"/><Relationship Id="rId64" Type="http://schemas.openxmlformats.org/officeDocument/2006/relationships/hyperlink" Target="https://drive.google.com/file/d/1DlwpHjIfDelqVpfY7nT52fWxWi4qmCn0/view?usp=sharing" TargetMode="External"/><Relationship Id="rId69" Type="http://schemas.openxmlformats.org/officeDocument/2006/relationships/hyperlink" Target="https://drive.google.com/file/d/1QT0O2XMwDTyoRFu6gc_jQrgDCP3gPKkJ/view?usp=sharing" TargetMode="External"/><Relationship Id="rId113" Type="http://schemas.openxmlformats.org/officeDocument/2006/relationships/hyperlink" Target="https://drive.google.com/file/d/1jB-4xLrXS56dTux2OUj7dL_tAZ-7HWtM/view?usp=sharing" TargetMode="External"/><Relationship Id="rId118" Type="http://schemas.openxmlformats.org/officeDocument/2006/relationships/hyperlink" Target="https://drive.google.com/file/d/1M5JgoYpA7p3rsWHylZmqrALeAkXeWcjF/view?usp=sharing" TargetMode="External"/><Relationship Id="rId134" Type="http://schemas.openxmlformats.org/officeDocument/2006/relationships/hyperlink" Target="https://drive.google.com/file/d/1K16BjcyW7k3OJv8vmQXyjhp9aGx5QC5s/view?usp=sharing" TargetMode="External"/><Relationship Id="rId80" Type="http://schemas.openxmlformats.org/officeDocument/2006/relationships/hyperlink" Target="https://drive.google.com/file/d/1BK3rD7MXma8GoyujE24WqCCS7w5BG-I1/view?usp=sharing" TargetMode="External"/><Relationship Id="rId85" Type="http://schemas.openxmlformats.org/officeDocument/2006/relationships/hyperlink" Target="https://drive.google.com/file/d/1VgQxe1HRrIXe4QPo0ICB9jt_EqeCCgGt/view?usp=sharing" TargetMode="External"/><Relationship Id="rId12" Type="http://schemas.openxmlformats.org/officeDocument/2006/relationships/hyperlink" Target="https://drive.google.com/file/d/1y8h7M2EXdOxsVQ2DeRl03Lm0qD2aAqe4/view?usp=sharing" TargetMode="External"/><Relationship Id="rId17" Type="http://schemas.openxmlformats.org/officeDocument/2006/relationships/hyperlink" Target="https://drive.google.com/file/d/1oNcodBWUIGvgdAAcV614CouHQbF9jSEk/view?usp=sharing" TargetMode="External"/><Relationship Id="rId33" Type="http://schemas.openxmlformats.org/officeDocument/2006/relationships/hyperlink" Target="https://drive.google.com/file/d/131vVvjFAiKcc1kHAcn9ZV4cBAxdne-hm/view?usp=sharing" TargetMode="External"/><Relationship Id="rId38" Type="http://schemas.openxmlformats.org/officeDocument/2006/relationships/hyperlink" Target="https://drive.google.com/file/d/1ZKO795lvUaE5UjgPT0HtshKF-MWflMqS/view?usp=sharing" TargetMode="External"/><Relationship Id="rId59" Type="http://schemas.openxmlformats.org/officeDocument/2006/relationships/hyperlink" Target="https://drive.google.com/file/d/1BmjJgVnhz1SrPJ48ZEraTjijviR6UTUl/view?usp=sharing" TargetMode="External"/><Relationship Id="rId103" Type="http://schemas.openxmlformats.org/officeDocument/2006/relationships/hyperlink" Target="https://drive.google.com/file/d/1yEJ_796Xuc9FQjgrGPqh5FPYyZXkFkxX/view?usp=sharing" TargetMode="External"/><Relationship Id="rId108" Type="http://schemas.openxmlformats.org/officeDocument/2006/relationships/hyperlink" Target="https://drive.google.com/file/d/1Ou395wI9kvR-9Mr60Oa_ouwmypv8Mcu8/view?usp=sharing" TargetMode="External"/><Relationship Id="rId124" Type="http://schemas.openxmlformats.org/officeDocument/2006/relationships/hyperlink" Target="https://drive.google.com/file/d/1y6cC_cIdNJhmp5nAmXsemHSB2Pwte4XH/view?usp=sharing" TargetMode="External"/><Relationship Id="rId129" Type="http://schemas.openxmlformats.org/officeDocument/2006/relationships/hyperlink" Target="https://drive.google.com/file/d/1fm-jhElDeqOCkvLmRX3KYgkts1QdXwTH/view?usp=sharing" TargetMode="External"/><Relationship Id="rId54" Type="http://schemas.openxmlformats.org/officeDocument/2006/relationships/hyperlink" Target="https://drive.google.com/file/d/1rE2kSjG_1IWZEEoa0YPXUZ49GYQlj8rr/view?usp=sharing" TargetMode="External"/><Relationship Id="rId70" Type="http://schemas.openxmlformats.org/officeDocument/2006/relationships/hyperlink" Target="https://drive.google.com/file/d/15gN8DDHLdlMo3XScQ1g178B9UzyuE_2S/view?usp=sharing" TargetMode="External"/><Relationship Id="rId75" Type="http://schemas.openxmlformats.org/officeDocument/2006/relationships/hyperlink" Target="https://drive.google.com/file/d/1tpW4LR9U_NjtuIuaVFsaM-hBAQfIR7t-/view?usp=sharing" TargetMode="External"/><Relationship Id="rId91" Type="http://schemas.openxmlformats.org/officeDocument/2006/relationships/hyperlink" Target="https://drive.google.com/file/d/1pt36eFWHW2mGWcQKDsMyK5ClRveAKPYc/view?usp=sharing" TargetMode="External"/><Relationship Id="rId96" Type="http://schemas.openxmlformats.org/officeDocument/2006/relationships/hyperlink" Target="https://drive.google.com/file/d/11O7rARXNkC43rkndCpPPt6rn-qKtN4eg/view?usp=sharing" TargetMode="External"/><Relationship Id="rId1" Type="http://schemas.openxmlformats.org/officeDocument/2006/relationships/hyperlink" Target="https://drive.google.com/file/d/1U9R5khTM5XhT80TaKZRj1aHn-_AwmTlE/view?usp=sharing" TargetMode="External"/><Relationship Id="rId6" Type="http://schemas.openxmlformats.org/officeDocument/2006/relationships/hyperlink" Target="https://drive.google.com/file/d/1ECfQg50brfEspXy0_SL0lmN6j3bbMpvc/view?usp=sharing" TargetMode="External"/><Relationship Id="rId23" Type="http://schemas.openxmlformats.org/officeDocument/2006/relationships/hyperlink" Target="https://drive.google.com/file/d/1Iy_Yg-BuCjroZ69ibTCnl6TxGWf-S37x/view?usp=sharing" TargetMode="External"/><Relationship Id="rId28" Type="http://schemas.openxmlformats.org/officeDocument/2006/relationships/hyperlink" Target="https://drive.google.com/file/d/1RkVtuVAbKYQvvseuiYv6kD-7D7USBnUU/view?usp=sharing" TargetMode="External"/><Relationship Id="rId49" Type="http://schemas.openxmlformats.org/officeDocument/2006/relationships/hyperlink" Target="https://drive.google.com/file/d/1o14pDzvPeFiSrKjwmi37OJ6CJahjehk-/view?usp=sharing" TargetMode="External"/><Relationship Id="rId114" Type="http://schemas.openxmlformats.org/officeDocument/2006/relationships/hyperlink" Target="https://drive.google.com/file/d/1RxVJM8JPPeBIlO3NjjjardST31qeODFb/view?usp=sharing" TargetMode="External"/><Relationship Id="rId119" Type="http://schemas.openxmlformats.org/officeDocument/2006/relationships/hyperlink" Target="https://drive.google.com/file/d/1R_-ZwHpxj8RFmRJCaI-UyQZpB4rwpWHG/view?usp=sharing" TargetMode="External"/><Relationship Id="rId44" Type="http://schemas.openxmlformats.org/officeDocument/2006/relationships/hyperlink" Target="https://drive.google.com/file/d/1-IHPq7b5_xk8wzN2skGzVn4D3fNxkiz7/view?usp=sharing" TargetMode="External"/><Relationship Id="rId60" Type="http://schemas.openxmlformats.org/officeDocument/2006/relationships/hyperlink" Target="https://drive.google.com/file/d/1iYBcVs7Xx1aeoWIAPTeKr5Ja8OETEp6r/view?usp=sharing" TargetMode="External"/><Relationship Id="rId65" Type="http://schemas.openxmlformats.org/officeDocument/2006/relationships/hyperlink" Target="https://drive.google.com/file/d/1EEmMiiCVlgjd3CCqzEbNAMYg_C1KYgDp/view?usp=sharing" TargetMode="External"/><Relationship Id="rId81" Type="http://schemas.openxmlformats.org/officeDocument/2006/relationships/hyperlink" Target="https://drive.google.com/file/d/1XTmjn6-R06eqO4ApptaqCRGaeIsYH9yg/view?usp=sharing" TargetMode="External"/><Relationship Id="rId86" Type="http://schemas.openxmlformats.org/officeDocument/2006/relationships/hyperlink" Target="https://drive.google.com/file/d/1GAr1QvK04yB9GelIaKhlICJVEAqnX8XE/view?usp=sharing" TargetMode="External"/><Relationship Id="rId130" Type="http://schemas.openxmlformats.org/officeDocument/2006/relationships/hyperlink" Target="https://drive.google.com/file/d/1fm-jhElDeqOCkvLmRX3KYgkts1QdXwTH/view?usp=sharing" TargetMode="External"/><Relationship Id="rId135" Type="http://schemas.openxmlformats.org/officeDocument/2006/relationships/hyperlink" Target="https://drive.google.com/file/d/1K16BjcyW7k3OJv8vmQXyjhp9aGx5QC5s/view?usp=sharing" TargetMode="External"/><Relationship Id="rId13" Type="http://schemas.openxmlformats.org/officeDocument/2006/relationships/hyperlink" Target="https://drive.google.com/file/d/15ll9CeWnSBBR8oxBKtYUPoGjk3ZjDJjP/view?usp=sharing" TargetMode="External"/><Relationship Id="rId18" Type="http://schemas.openxmlformats.org/officeDocument/2006/relationships/hyperlink" Target="https://drive.google.com/file/d/1dFjm0KNWV8Te8gLO6skA-nR09UBEL7xs/view?usp=sharing" TargetMode="External"/><Relationship Id="rId39" Type="http://schemas.openxmlformats.org/officeDocument/2006/relationships/hyperlink" Target="https://drive.google.com/file/d/1mw1g1eb-rHOONbMdxGUa8vHHkbaPB6uw/view?usp=sharing" TargetMode="External"/><Relationship Id="rId109" Type="http://schemas.openxmlformats.org/officeDocument/2006/relationships/hyperlink" Target="https://drive.google.com/file/d/17xeDvSyvm7lByofLRYgfNE05q3KU8-g-/view?usp=sharing" TargetMode="External"/><Relationship Id="rId34" Type="http://schemas.openxmlformats.org/officeDocument/2006/relationships/hyperlink" Target="https://drive.google.com/file/d/14_pBj4FWOQf0b0v04BUNc09dDQW50mZQ/view?usp=sharing" TargetMode="External"/><Relationship Id="rId50" Type="http://schemas.openxmlformats.org/officeDocument/2006/relationships/hyperlink" Target="https://drive.google.com/file/d/1F2IiqMl0RpRZmCeydyVvISrHpigUHtmQ/view?usp=sharing" TargetMode="External"/><Relationship Id="rId55" Type="http://schemas.openxmlformats.org/officeDocument/2006/relationships/hyperlink" Target="https://drive.google.com/file/d/1wUDsbbrwlhXv-urEOYnhvn8Z_oU_4IgK/view?usp=sharing" TargetMode="External"/><Relationship Id="rId76" Type="http://schemas.openxmlformats.org/officeDocument/2006/relationships/hyperlink" Target="https://drive.google.com/file/d/1DlYFKHbgGRpxvoro2kbzG16LwJMkX4lX/view?usp=sharing" TargetMode="External"/><Relationship Id="rId97" Type="http://schemas.openxmlformats.org/officeDocument/2006/relationships/hyperlink" Target="https://drive.google.com/file/d/1xitpz8UM93UMEAiYHv_llALiTp1QBxgI/view?usp=sharing" TargetMode="External"/><Relationship Id="rId104" Type="http://schemas.openxmlformats.org/officeDocument/2006/relationships/hyperlink" Target="https://drive.google.com/file/d/1i25z7wyacT_iAKTWC3SDenZ1u3aUxHs7/view?usp=sharing" TargetMode="External"/><Relationship Id="rId120" Type="http://schemas.openxmlformats.org/officeDocument/2006/relationships/hyperlink" Target="https://drive.google.com/file/d/1EUTHkJ4KmeaX8x8_zZAbXsj7z9BCoQAi/view?usp=sharing" TargetMode="External"/><Relationship Id="rId125" Type="http://schemas.openxmlformats.org/officeDocument/2006/relationships/hyperlink" Target="https://drive.google.com/file/d/1gVy8VudbDx5nTlBw_E0KMByZt2-u6jWz/view?usp=sharing" TargetMode="External"/><Relationship Id="rId7" Type="http://schemas.openxmlformats.org/officeDocument/2006/relationships/hyperlink" Target="https://drive.google.com/file/d/1pIRhpLpHyUs4iDybKNwlZxfbRXyFeicP/view?usp=sharing" TargetMode="External"/><Relationship Id="rId71" Type="http://schemas.openxmlformats.org/officeDocument/2006/relationships/hyperlink" Target="https://drive.google.com/file/d/1SyjNQSSGolu660JXdQRw5vUJN6EctO-C/view?usp=sharing" TargetMode="External"/><Relationship Id="rId92" Type="http://schemas.openxmlformats.org/officeDocument/2006/relationships/hyperlink" Target="https://drive.google.com/file/d/1SJucr3uxWtAiT3YRxBh8fQA_5ukEqUay/view?usp=sharing" TargetMode="External"/><Relationship Id="rId2" Type="http://schemas.openxmlformats.org/officeDocument/2006/relationships/hyperlink" Target="https://drive.google.com/file/d/1pW-ZjQ_JpcqO82zIasULI3GY6780Fe8J/view?usp=sharing" TargetMode="External"/><Relationship Id="rId29" Type="http://schemas.openxmlformats.org/officeDocument/2006/relationships/hyperlink" Target="https://drive.google.com/file/d/12UG_RY4gN3PHyA1ew_5AuLCBGL7TStuz/view?usp=sharing" TargetMode="External"/><Relationship Id="rId24" Type="http://schemas.openxmlformats.org/officeDocument/2006/relationships/hyperlink" Target="https://drive.google.com/file/d/1ZmEz2mkFBR8chfNuzc1WpXQ4KhjmNvgS/view?usp=sharing" TargetMode="External"/><Relationship Id="rId40" Type="http://schemas.openxmlformats.org/officeDocument/2006/relationships/hyperlink" Target="https://drive.google.com/file/d/1LKXawIB7Uuun2VLGXOsDayt6vcs6TYx3/view?usp=sharing" TargetMode="External"/><Relationship Id="rId45" Type="http://schemas.openxmlformats.org/officeDocument/2006/relationships/hyperlink" Target="https://drive.google.com/file/d/1lrqmA0um1S2KT-Uaa3cHjLrsYHZW0IW_/view?usp=sharing" TargetMode="External"/><Relationship Id="rId66" Type="http://schemas.openxmlformats.org/officeDocument/2006/relationships/hyperlink" Target="https://drive.google.com/file/d/1tjKAXdwLHfOsQfYjyJ3DbU542K116tzD/view?usp=sharing" TargetMode="External"/><Relationship Id="rId87" Type="http://schemas.openxmlformats.org/officeDocument/2006/relationships/hyperlink" Target="https://drive.google.com/file/d/1aKUtTsZuQeJhgY39O_u8A0v4zK1uFwei/view?usp=sharing" TargetMode="External"/><Relationship Id="rId110" Type="http://schemas.openxmlformats.org/officeDocument/2006/relationships/hyperlink" Target="https://drive.google.com/file/d/1AKP4dZu8gjQomA_QT9iq4n3oeScXItgK/view?usp=sharing" TargetMode="External"/><Relationship Id="rId115" Type="http://schemas.openxmlformats.org/officeDocument/2006/relationships/hyperlink" Target="https://drive.google.com/file/d/1_mqgTxYO7emrJ3gTefM4azZ93Ns_a6nJ/view?usp=sharing" TargetMode="External"/><Relationship Id="rId131" Type="http://schemas.openxmlformats.org/officeDocument/2006/relationships/hyperlink" Target="https://drive.google.com/file/d/1fm-jhElDeqOCkvLmRX3KYgkts1QdXwTH/view?usp=sharing" TargetMode="External"/><Relationship Id="rId136" Type="http://schemas.openxmlformats.org/officeDocument/2006/relationships/hyperlink" Target="https://drive.google.com/file/d/1h2xIrQVTs53A09sJfbidDOcL2jXYNPIN/view?usp=sharing" TargetMode="External"/><Relationship Id="rId61" Type="http://schemas.openxmlformats.org/officeDocument/2006/relationships/hyperlink" Target="https://drive.google.com/file/d/1KrtNchJrCkdgzW7NCJawb8U01VlxFuom/view?usp=sharing" TargetMode="External"/><Relationship Id="rId82" Type="http://schemas.openxmlformats.org/officeDocument/2006/relationships/hyperlink" Target="https://drive.google.com/file/d/1HYRUO5c9b3Bz4uNsyrm_anyMet0tBZdf/view?usp=sharing" TargetMode="External"/><Relationship Id="rId19" Type="http://schemas.openxmlformats.org/officeDocument/2006/relationships/hyperlink" Target="https://drive.google.com/file/d/1udb3c6RIw4sZTVC64Aiicd2clRAjAI84/view?usp=sharing" TargetMode="External"/><Relationship Id="rId14" Type="http://schemas.openxmlformats.org/officeDocument/2006/relationships/hyperlink" Target="https://drive.google.com/file/d/1HtgjPdKkNiNO53oSbykJs1_ON74A0mb9/view?usp=sharing" TargetMode="External"/><Relationship Id="rId30" Type="http://schemas.openxmlformats.org/officeDocument/2006/relationships/hyperlink" Target="https://drive.google.com/file/d/1uzoZFhq5diAqRQOXHUkg72xSa5YuWSXK/view?usp=sharing" TargetMode="External"/><Relationship Id="rId35" Type="http://schemas.openxmlformats.org/officeDocument/2006/relationships/hyperlink" Target="https://drive.google.com/file/d/1LKXawIB7Uuun2VLGXOsDayt6vcs6TYx3/view?usp=sharing" TargetMode="External"/><Relationship Id="rId56" Type="http://schemas.openxmlformats.org/officeDocument/2006/relationships/hyperlink" Target="https://drive.google.com/file/d/1w9ZHwx8Ucz8P5uXbAzXDgCxZ6EFONYwi/view?usp=sharing" TargetMode="External"/><Relationship Id="rId77" Type="http://schemas.openxmlformats.org/officeDocument/2006/relationships/hyperlink" Target="https://drive.google.com/file/d/1n9s4KvTt44xClyJLQJTeQr1xqE9xPrJN/view?usp=sharing" TargetMode="External"/><Relationship Id="rId100" Type="http://schemas.openxmlformats.org/officeDocument/2006/relationships/hyperlink" Target="https://drive.google.com/file/d/1MTSckFaO0n29ICMcq44y4jJRwukUBp1K/view?usp=sharing" TargetMode="External"/><Relationship Id="rId105" Type="http://schemas.openxmlformats.org/officeDocument/2006/relationships/hyperlink" Target="https://drive.google.com/file/d/1edpbpS-RSIg7cezRJXszN2hihD59b8If/view?usp=sharing" TargetMode="External"/><Relationship Id="rId126" Type="http://schemas.openxmlformats.org/officeDocument/2006/relationships/hyperlink" Target="https://drive.google.com/file/d/12ihFE9XltMW70zMtSx7awbSDQpxwoyNc/view?usp=sharing" TargetMode="External"/><Relationship Id="rId8" Type="http://schemas.openxmlformats.org/officeDocument/2006/relationships/hyperlink" Target="https://drive.google.com/file/d/1aa5p111HxP5wKaCyKtDYEvF3JxgLfzFb/view?usp=sharing" TargetMode="External"/><Relationship Id="rId51" Type="http://schemas.openxmlformats.org/officeDocument/2006/relationships/hyperlink" Target="https://drive.google.com/file/d/1z7g_kbtp6Kvte81DHwWP-fuDcvau5edj/view?usp=sharing" TargetMode="External"/><Relationship Id="rId72" Type="http://schemas.openxmlformats.org/officeDocument/2006/relationships/hyperlink" Target="https://drive.google.com/file/d/1k2zSEWX_OtgJmQnHrGLunYbOjPvzrzGu/view?usp=sharing" TargetMode="External"/><Relationship Id="rId93" Type="http://schemas.openxmlformats.org/officeDocument/2006/relationships/hyperlink" Target="https://drive.google.com/file/d/1YMtL84PVX_DPuz_2iPuBgfn4I7tZWcur/view?usp=sharing" TargetMode="External"/><Relationship Id="rId98" Type="http://schemas.openxmlformats.org/officeDocument/2006/relationships/hyperlink" Target="https://drive.google.com/file/d/1X0f2y1zZQY936KlgJB20wjx61h9pREtc/view?usp=sharing" TargetMode="External"/><Relationship Id="rId121" Type="http://schemas.openxmlformats.org/officeDocument/2006/relationships/hyperlink" Target="https://drive.google.com/file/d/1NPmhvro3rALxEr_hgZHAH3dWsiew3D0w/view?usp=sharing" TargetMode="External"/><Relationship Id="rId3" Type="http://schemas.openxmlformats.org/officeDocument/2006/relationships/hyperlink" Target="https://drive.google.com/file/d/14ghQypBinHWR4dO4c7nAOx6OjIEfxTWK/view?usp=sharing" TargetMode="External"/><Relationship Id="rId25" Type="http://schemas.openxmlformats.org/officeDocument/2006/relationships/hyperlink" Target="https://drive.google.com/file/d/1rdtehjMMkSoIF7br2s2e3hFAn1SBzuLG/view?usp=sharing" TargetMode="External"/><Relationship Id="rId46" Type="http://schemas.openxmlformats.org/officeDocument/2006/relationships/hyperlink" Target="https://drive.google.com/file/d/1uDeINb7-sDD84X-cuiwLAfYlmSUN5spk/view?usp=sharing" TargetMode="External"/><Relationship Id="rId67" Type="http://schemas.openxmlformats.org/officeDocument/2006/relationships/hyperlink" Target="https://drive.google.com/file/d/1R--J6YFrB8CZvlBCSCQXrxH5A8R_xWcm/view?usp=sharing" TargetMode="External"/><Relationship Id="rId116" Type="http://schemas.openxmlformats.org/officeDocument/2006/relationships/hyperlink" Target="https://drive.google.com/file/d/1m8HtmIw-hxYFU6Np1L8cyl4EWKIejHKE/view?usp=sharing" TargetMode="External"/><Relationship Id="rId137" Type="http://schemas.openxmlformats.org/officeDocument/2006/relationships/printerSettings" Target="../printerSettings/printerSettings1.bin"/><Relationship Id="rId20" Type="http://schemas.openxmlformats.org/officeDocument/2006/relationships/hyperlink" Target="https://drive.google.com/file/d/1-hg69b4lE3YgLSoKZYLSXQL6q1OTseE9/view?usp=sharing" TargetMode="External"/><Relationship Id="rId41" Type="http://schemas.openxmlformats.org/officeDocument/2006/relationships/hyperlink" Target="https://drive.google.com/file/d/1cjMfDWkssJIb7QpmPo-IgFdCumTZIJRC/view?usp=sharing" TargetMode="External"/><Relationship Id="rId62" Type="http://schemas.openxmlformats.org/officeDocument/2006/relationships/hyperlink" Target="https://drive.google.com/file/d/1NXWZ5eCoJHAhh5-Sr9l3WxXyaqD8InET/view?usp=sharing" TargetMode="External"/><Relationship Id="rId83" Type="http://schemas.openxmlformats.org/officeDocument/2006/relationships/hyperlink" Target="https://drive.google.com/file/d/1_Gcc6B-50A9ZcssAB_YnA0HtMqP-Md6Y/view?usp=sharing" TargetMode="External"/><Relationship Id="rId88" Type="http://schemas.openxmlformats.org/officeDocument/2006/relationships/hyperlink" Target="https://drive.google.com/file/d/1zCF0AvQWDiXno8Xgx0-v_f3m6W8sDKEL/view?usp=sharing" TargetMode="External"/><Relationship Id="rId111" Type="http://schemas.openxmlformats.org/officeDocument/2006/relationships/hyperlink" Target="https://drive.google.com/file/d/1-IHPq7b5_xk8wzN2skGzVn4D3fNxkiz7/view?usp=sharing" TargetMode="External"/><Relationship Id="rId132" Type="http://schemas.openxmlformats.org/officeDocument/2006/relationships/hyperlink" Target="https://drive.google.com/file/d/1fm-jhElDeqOCkvLmRX3KYgkts1QdXwTH/view?usp=sharing" TargetMode="External"/><Relationship Id="rId15" Type="http://schemas.openxmlformats.org/officeDocument/2006/relationships/hyperlink" Target="https://drive.google.com/file/d/1x5Sm4e8HT5NURplY6ihVFzCcdGjMQd-1/view?usp=sharing" TargetMode="External"/><Relationship Id="rId36" Type="http://schemas.openxmlformats.org/officeDocument/2006/relationships/hyperlink" Target="https://drive.google.com/file/d/1HjYImHKmyyLyJpJvXdiWhgyveBT2R7OU/view?usp=sharing" TargetMode="External"/><Relationship Id="rId57" Type="http://schemas.openxmlformats.org/officeDocument/2006/relationships/hyperlink" Target="https://drive.google.com/file/d/1s13tq36lR7xhV8ceY7c410tSZ9AzDXTi/view?usp=sharing" TargetMode="External"/><Relationship Id="rId106" Type="http://schemas.openxmlformats.org/officeDocument/2006/relationships/hyperlink" Target="https://drive.google.com/file/d/1nHTXz9mUnIXp08bOSQk1-lbYzvKbHDON/view?usp=sharing" TargetMode="External"/><Relationship Id="rId127" Type="http://schemas.openxmlformats.org/officeDocument/2006/relationships/hyperlink" Target="https://drive.google.com/file/d/181_eBeiPTvy8pyqaxSRhHAupCFh_Kung/view?usp=sharing" TargetMode="External"/><Relationship Id="rId10" Type="http://schemas.openxmlformats.org/officeDocument/2006/relationships/hyperlink" Target="https://drive.google.com/file/d/1_o9p09wRVdKA8kSjyKTzZlDXWDq5B-e9/view?usp=sharing" TargetMode="External"/><Relationship Id="rId31" Type="http://schemas.openxmlformats.org/officeDocument/2006/relationships/hyperlink" Target="https://drive.google.com/file/d/1xCiAcY1sHOeM-t_EW8BtMZ4v8rI4Egrn/view?usp=sharing" TargetMode="External"/><Relationship Id="rId52" Type="http://schemas.openxmlformats.org/officeDocument/2006/relationships/hyperlink" Target="https://drive.google.com/file/d/1ypZa0nWf7YSu53HvpX6rj7P5y5CzTxJl/view?usp=sharing" TargetMode="External"/><Relationship Id="rId73" Type="http://schemas.openxmlformats.org/officeDocument/2006/relationships/hyperlink" Target="https://drive.google.com/file/d/1XuZG8SFzaKyqJJ3UXgJODuYnFF0cNipC/view?usp=sharing" TargetMode="External"/><Relationship Id="rId78" Type="http://schemas.openxmlformats.org/officeDocument/2006/relationships/hyperlink" Target="https://drive.google.com/file/d/1seTZic4y35T-LT-vj4M7jPTJZSMsMWR_/view?usp=sharing" TargetMode="External"/><Relationship Id="rId94" Type="http://schemas.openxmlformats.org/officeDocument/2006/relationships/hyperlink" Target="https://drive.google.com/file/d/1VTktJnL-5FGFRgj50GamgQCqCjMrOR9u/view?usp=sharing" TargetMode="External"/><Relationship Id="rId99" Type="http://schemas.openxmlformats.org/officeDocument/2006/relationships/hyperlink" Target="https://drive.google.com/file/d/1xZK7Efwx1GZi3uh10yw46gLq8npjMDVG/view?usp=sharing" TargetMode="External"/><Relationship Id="rId101" Type="http://schemas.openxmlformats.org/officeDocument/2006/relationships/hyperlink" Target="https://drive.google.com/file/d/1Gadab3JFMyZi8yjFjIZAvicP4MgFWLWr/view?usp=sharing" TargetMode="External"/><Relationship Id="rId122" Type="http://schemas.openxmlformats.org/officeDocument/2006/relationships/hyperlink" Target="https://drive.google.com/file/d/10DyT-8tqa0Q6IckmqpoMBNc0V_t3xURn/view?usp=sharing" TargetMode="External"/><Relationship Id="rId4" Type="http://schemas.openxmlformats.org/officeDocument/2006/relationships/hyperlink" Target="https://drive.google.com/file/d/1HwNbq6hRhFyzT-B1ryiT7mr60EV8QO7B/view?usp=sharing" TargetMode="External"/><Relationship Id="rId9" Type="http://schemas.openxmlformats.org/officeDocument/2006/relationships/hyperlink" Target="https://drive.google.com/file/d/16T4PS-Y_B04bahwqECAAv5FF8ksPYqp2/view?usp=sharing" TargetMode="External"/><Relationship Id="rId26" Type="http://schemas.openxmlformats.org/officeDocument/2006/relationships/hyperlink" Target="https://drive.google.com/file/d/1fx2XVnU-U7dH3likTCreREr-Ja8fRVJv/view?usp=sharing" TargetMode="External"/><Relationship Id="rId47" Type="http://schemas.openxmlformats.org/officeDocument/2006/relationships/hyperlink" Target="https://drive.google.com/file/d/1YUpGd1vy2PKYIEpZ9Xv4VL7patLAsBcb/view?usp=sharing" TargetMode="External"/><Relationship Id="rId68" Type="http://schemas.openxmlformats.org/officeDocument/2006/relationships/hyperlink" Target="https://drive.google.com/file/d/1vB9Vy3YPrOSuEpSi9hKOF46Ftt8DktzT/view?usp=sharing" TargetMode="External"/><Relationship Id="rId89" Type="http://schemas.openxmlformats.org/officeDocument/2006/relationships/hyperlink" Target="https://drive.google.com/file/d/1ATEP0C246WC36sN8GoYHXS0MnfSOmGLD/view?usp=drive_link" TargetMode="External"/><Relationship Id="rId112" Type="http://schemas.openxmlformats.org/officeDocument/2006/relationships/hyperlink" Target="https://drive.google.com/file/d/1-IHPq7b5_xk8wzN2skGzVn4D3fNxkiz7/view?usp=sharing" TargetMode="External"/><Relationship Id="rId133" Type="http://schemas.openxmlformats.org/officeDocument/2006/relationships/hyperlink" Target="https://drive.google.com/file/d/1fm-jhElDeqOCkvLmRX3KYgkts1QdXwTH/view?usp=sharing" TargetMode="Externa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I138"/>
  <sheetViews>
    <sheetView tabSelected="1" topLeftCell="A2" zoomScale="145" zoomScaleNormal="145" zoomScaleSheetLayoutView="7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8.7109375" bestFit="1" customWidth="1"/>
    <col min="5" max="5" width="35.140625" bestFit="1" customWidth="1"/>
    <col min="6" max="6" width="32.85546875" bestFit="1" customWidth="1"/>
    <col min="7" max="7" width="38.42578125" bestFit="1" customWidth="1"/>
    <col min="8" max="8" width="42.5703125" bestFit="1" customWidth="1"/>
    <col min="9" max="9" width="61" bestFit="1" customWidth="1"/>
    <col min="10" max="10" width="60.5703125" bestFit="1" customWidth="1"/>
    <col min="11" max="12" width="46" bestFit="1" customWidth="1"/>
    <col min="13" max="13" width="32.5703125" bestFit="1" customWidth="1"/>
    <col min="14" max="14" width="72.5703125" bestFit="1" customWidth="1"/>
    <col min="15" max="15" width="125" customWidth="1"/>
    <col min="16" max="16" width="43.7109375" bestFit="1" customWidth="1"/>
    <col min="17" max="17" width="129.7109375" bestFit="1" customWidth="1"/>
    <col min="18" max="18" width="89.42578125" bestFit="1" customWidth="1"/>
    <col min="19" max="19" width="78.42578125" bestFit="1" customWidth="1"/>
    <col min="20" max="20" width="78.85546875" bestFit="1" customWidth="1"/>
    <col min="21" max="21" width="65.7109375" bestFit="1" customWidth="1"/>
    <col min="22" max="22" width="106.140625" bestFit="1" customWidth="1"/>
    <col min="23" max="23" width="54.85546875" bestFit="1" customWidth="1"/>
    <col min="24" max="24" width="58.5703125" bestFit="1" customWidth="1"/>
    <col min="25" max="25" width="60.42578125" bestFit="1" customWidth="1"/>
    <col min="26" max="26" width="14" bestFit="1" customWidth="1"/>
    <col min="27" max="27" width="25" bestFit="1" customWidth="1"/>
    <col min="28" max="28" width="52.42578125" bestFit="1" customWidth="1"/>
    <col min="29" max="29" width="108.85546875" bestFit="1" customWidth="1"/>
    <col min="30" max="30" width="78.28515625" bestFit="1" customWidth="1"/>
    <col min="31" max="31" width="72.42578125" bestFit="1" customWidth="1"/>
    <col min="32" max="32" width="69.7109375" bestFit="1" customWidth="1"/>
    <col min="33" max="33" width="79.28515625" bestFit="1" customWidth="1"/>
    <col min="34" max="34" width="83.28515625" bestFit="1" customWidth="1"/>
    <col min="35" max="35" width="77.7109375" bestFit="1" customWidth="1"/>
    <col min="36" max="36" width="73.28515625" bestFit="1" customWidth="1"/>
    <col min="37" max="37" width="75.28515625" bestFit="1" customWidth="1"/>
    <col min="38" max="38" width="72.42578125" bestFit="1" customWidth="1"/>
    <col min="39" max="39" width="85.5703125" bestFit="1" customWidth="1"/>
    <col min="40" max="40" width="81.28515625" bestFit="1" customWidth="1"/>
    <col min="41" max="41" width="92.28515625" bestFit="1" customWidth="1"/>
    <col min="42" max="42" width="67.42578125" bestFit="1" customWidth="1"/>
    <col min="43" max="43" width="76.85546875" bestFit="1" customWidth="1"/>
    <col min="44" max="44" width="79.28515625" bestFit="1" customWidth="1"/>
    <col min="45" max="45" width="77.5703125" bestFit="1" customWidth="1"/>
    <col min="46" max="46" width="80.140625" bestFit="1" customWidth="1"/>
    <col min="47" max="47" width="126.42578125" bestFit="1" customWidth="1"/>
    <col min="48" max="48" width="97.85546875" bestFit="1" customWidth="1"/>
    <col min="49" max="49" width="19.42578125" bestFit="1" customWidth="1"/>
    <col min="50" max="50" width="31.140625" bestFit="1" customWidth="1"/>
    <col min="51" max="51" width="30.85546875" bestFit="1" customWidth="1"/>
    <col min="52" max="52" width="49.28515625" bestFit="1" customWidth="1"/>
    <col min="53" max="53" width="48.28515625" bestFit="1" customWidth="1"/>
    <col min="54" max="54" width="50.42578125" bestFit="1" customWidth="1"/>
    <col min="55" max="55" width="37.140625" bestFit="1" customWidth="1"/>
    <col min="56" max="56" width="47.28515625" bestFit="1" customWidth="1"/>
    <col min="57" max="57" width="44" bestFit="1" customWidth="1"/>
    <col min="58" max="58" width="44.42578125" bestFit="1" customWidth="1"/>
    <col min="59" max="59" width="14.42578125" bestFit="1" customWidth="1"/>
    <col min="60" max="60" width="35.28515625" bestFit="1" customWidth="1"/>
    <col min="61" max="61" width="13.5703125" bestFit="1" customWidth="1"/>
    <col min="62" max="62" width="17.140625" bestFit="1" customWidth="1"/>
    <col min="63" max="63" width="105.7109375" bestFit="1" customWidth="1"/>
    <col min="64" max="64" width="41.140625" bestFit="1" customWidth="1"/>
    <col min="65" max="65" width="43.28515625" bestFit="1" customWidth="1"/>
    <col min="66" max="66" width="77.85546875" bestFit="1" customWidth="1"/>
    <col min="67" max="67" width="86.42578125" bestFit="1" customWidth="1"/>
    <col min="68" max="68" width="46" bestFit="1" customWidth="1"/>
    <col min="69" max="69" width="36.140625" bestFit="1" customWidth="1"/>
    <col min="70" max="70" width="22.28515625" bestFit="1" customWidth="1"/>
    <col min="71" max="71" width="46.5703125" bestFit="1" customWidth="1"/>
    <col min="72" max="72" width="44.5703125" bestFit="1" customWidth="1"/>
    <col min="73" max="73" width="41.28515625" bestFit="1" customWidth="1"/>
    <col min="74" max="74" width="92.5703125" bestFit="1" customWidth="1"/>
    <col min="75" max="75" width="82" bestFit="1" customWidth="1"/>
    <col min="76" max="76" width="51.140625" bestFit="1" customWidth="1"/>
    <col min="77" max="77" width="54.28515625" bestFit="1" customWidth="1"/>
    <col min="78" max="78" width="46" bestFit="1" customWidth="1"/>
    <col min="79" max="79" width="57" bestFit="1" customWidth="1"/>
    <col min="80" max="80" width="52.7109375" bestFit="1" customWidth="1"/>
    <col min="81" max="81" width="57.85546875" bestFit="1" customWidth="1"/>
    <col min="82" max="82" width="76.5703125" bestFit="1" customWidth="1"/>
    <col min="83" max="83" width="91.42578125" bestFit="1" customWidth="1"/>
    <col min="84" max="84" width="62.7109375" bestFit="1" customWidth="1"/>
    <col min="85" max="85" width="73.140625" bestFit="1" customWidth="1"/>
    <col min="86" max="86" width="20" bestFit="1" customWidth="1"/>
    <col min="87" max="87" width="8" bestFit="1" customWidth="1"/>
  </cols>
  <sheetData>
    <row r="1" spans="1:87" hidden="1" x14ac:dyDescent="0.25">
      <c r="A1" t="s">
        <v>0</v>
      </c>
    </row>
    <row r="2" spans="1:87" x14ac:dyDescent="0.25">
      <c r="A2" s="74" t="s">
        <v>1</v>
      </c>
      <c r="B2" s="75"/>
      <c r="C2" s="75"/>
      <c r="D2" s="74" t="s">
        <v>2</v>
      </c>
      <c r="E2" s="75"/>
      <c r="F2" s="75"/>
      <c r="G2" s="74" t="s">
        <v>3</v>
      </c>
      <c r="H2" s="75"/>
      <c r="I2" s="75"/>
    </row>
    <row r="3" spans="1:87" x14ac:dyDescent="0.25">
      <c r="A3" s="76" t="s">
        <v>4</v>
      </c>
      <c r="B3" s="75"/>
      <c r="C3" s="75"/>
      <c r="D3" s="76" t="s">
        <v>5</v>
      </c>
      <c r="E3" s="75"/>
      <c r="F3" s="75"/>
      <c r="G3" s="76" t="s">
        <v>6</v>
      </c>
      <c r="H3" s="75"/>
      <c r="I3" s="75"/>
    </row>
    <row r="4" spans="1:87" hidden="1" x14ac:dyDescent="0.25">
      <c r="A4" t="s">
        <v>7</v>
      </c>
      <c r="B4" t="s">
        <v>8</v>
      </c>
      <c r="C4" t="s">
        <v>8</v>
      </c>
      <c r="D4" t="s">
        <v>9</v>
      </c>
      <c r="E4" t="s">
        <v>9</v>
      </c>
      <c r="F4" t="s">
        <v>9</v>
      </c>
      <c r="G4" t="s">
        <v>7</v>
      </c>
      <c r="H4" t="s">
        <v>9</v>
      </c>
      <c r="I4" t="s">
        <v>10</v>
      </c>
      <c r="J4" t="s">
        <v>11</v>
      </c>
      <c r="K4" t="s">
        <v>12</v>
      </c>
      <c r="L4" t="s">
        <v>11</v>
      </c>
      <c r="M4" t="s">
        <v>8</v>
      </c>
      <c r="N4" t="s">
        <v>10</v>
      </c>
      <c r="O4" t="s">
        <v>12</v>
      </c>
      <c r="P4" t="s">
        <v>8</v>
      </c>
      <c r="Q4" t="s">
        <v>12</v>
      </c>
      <c r="R4" t="s">
        <v>12</v>
      </c>
      <c r="S4" t="s">
        <v>11</v>
      </c>
      <c r="T4" t="s">
        <v>11</v>
      </c>
      <c r="U4" t="s">
        <v>11</v>
      </c>
      <c r="V4" t="s">
        <v>11</v>
      </c>
      <c r="W4" t="s">
        <v>10</v>
      </c>
      <c r="X4" t="s">
        <v>10</v>
      </c>
      <c r="Y4" t="s">
        <v>10</v>
      </c>
      <c r="Z4" t="s">
        <v>9</v>
      </c>
      <c r="AA4" t="s">
        <v>10</v>
      </c>
      <c r="AB4" t="s">
        <v>12</v>
      </c>
      <c r="AC4" t="s">
        <v>7</v>
      </c>
      <c r="AD4" t="s">
        <v>9</v>
      </c>
      <c r="AE4" t="s">
        <v>7</v>
      </c>
      <c r="AF4" t="s">
        <v>7</v>
      </c>
      <c r="AG4" t="s">
        <v>7</v>
      </c>
      <c r="AH4" t="s">
        <v>9</v>
      </c>
      <c r="AI4" t="s">
        <v>10</v>
      </c>
      <c r="AJ4" t="s">
        <v>7</v>
      </c>
      <c r="AK4" t="s">
        <v>10</v>
      </c>
      <c r="AL4" t="s">
        <v>7</v>
      </c>
      <c r="AM4" t="s">
        <v>10</v>
      </c>
      <c r="AN4" t="s">
        <v>7</v>
      </c>
      <c r="AO4" t="s">
        <v>9</v>
      </c>
      <c r="AP4" t="s">
        <v>7</v>
      </c>
      <c r="AQ4" t="s">
        <v>10</v>
      </c>
      <c r="AR4" t="s">
        <v>10</v>
      </c>
      <c r="AS4" t="s">
        <v>10</v>
      </c>
      <c r="AT4" t="s">
        <v>10</v>
      </c>
      <c r="AU4" t="s">
        <v>10</v>
      </c>
      <c r="AV4" t="s">
        <v>10</v>
      </c>
      <c r="AW4" t="s">
        <v>10</v>
      </c>
      <c r="AX4" t="s">
        <v>10</v>
      </c>
      <c r="AY4" t="s">
        <v>7</v>
      </c>
      <c r="AZ4" t="s">
        <v>8</v>
      </c>
      <c r="BA4" t="s">
        <v>8</v>
      </c>
      <c r="BB4" t="s">
        <v>8</v>
      </c>
      <c r="BC4" t="s">
        <v>13</v>
      </c>
      <c r="BD4" t="s">
        <v>13</v>
      </c>
      <c r="BE4" t="s">
        <v>13</v>
      </c>
      <c r="BF4" t="s">
        <v>13</v>
      </c>
      <c r="BG4" t="s">
        <v>7</v>
      </c>
      <c r="BH4" t="s">
        <v>7</v>
      </c>
      <c r="BI4" t="s">
        <v>7</v>
      </c>
      <c r="BJ4" t="s">
        <v>10</v>
      </c>
      <c r="BK4" t="s">
        <v>13</v>
      </c>
      <c r="BL4" t="s">
        <v>8</v>
      </c>
      <c r="BM4" t="s">
        <v>8</v>
      </c>
      <c r="BN4" t="s">
        <v>11</v>
      </c>
      <c r="BO4" t="s">
        <v>11</v>
      </c>
      <c r="BP4" t="s">
        <v>12</v>
      </c>
      <c r="BQ4" t="s">
        <v>9</v>
      </c>
      <c r="BR4" t="s">
        <v>7</v>
      </c>
      <c r="BS4" t="s">
        <v>7</v>
      </c>
      <c r="BT4" t="s">
        <v>10</v>
      </c>
      <c r="BU4" t="s">
        <v>10</v>
      </c>
      <c r="BV4" t="s">
        <v>11</v>
      </c>
      <c r="BW4" t="s">
        <v>10</v>
      </c>
      <c r="BX4" t="s">
        <v>9</v>
      </c>
      <c r="BY4" t="s">
        <v>9</v>
      </c>
      <c r="BZ4" t="s">
        <v>12</v>
      </c>
      <c r="CA4" t="s">
        <v>10</v>
      </c>
      <c r="CB4" t="s">
        <v>11</v>
      </c>
      <c r="CC4" t="s">
        <v>11</v>
      </c>
      <c r="CD4" t="s">
        <v>11</v>
      </c>
      <c r="CE4" t="s">
        <v>11</v>
      </c>
      <c r="CF4" t="s">
        <v>11</v>
      </c>
      <c r="CG4" t="s">
        <v>10</v>
      </c>
      <c r="CH4" t="s">
        <v>14</v>
      </c>
      <c r="CI4" t="s">
        <v>15</v>
      </c>
    </row>
    <row r="5" spans="1:8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c r="AF5" t="s">
        <v>47</v>
      </c>
      <c r="AG5" t="s">
        <v>48</v>
      </c>
      <c r="AH5" t="s">
        <v>49</v>
      </c>
      <c r="AI5" t="s">
        <v>50</v>
      </c>
      <c r="AJ5" t="s">
        <v>51</v>
      </c>
      <c r="AK5" t="s">
        <v>52</v>
      </c>
      <c r="AL5" t="s">
        <v>53</v>
      </c>
      <c r="AM5" t="s">
        <v>54</v>
      </c>
      <c r="AN5" t="s">
        <v>55</v>
      </c>
      <c r="AO5" t="s">
        <v>56</v>
      </c>
      <c r="AP5" t="s">
        <v>57</v>
      </c>
      <c r="AQ5" t="s">
        <v>58</v>
      </c>
      <c r="AR5" t="s">
        <v>59</v>
      </c>
      <c r="AS5" t="s">
        <v>60</v>
      </c>
      <c r="AT5" t="s">
        <v>61</v>
      </c>
      <c r="AU5" t="s">
        <v>62</v>
      </c>
      <c r="AV5" t="s">
        <v>63</v>
      </c>
      <c r="AW5" t="s">
        <v>64</v>
      </c>
      <c r="AX5" t="s">
        <v>65</v>
      </c>
      <c r="AY5" t="s">
        <v>66</v>
      </c>
      <c r="AZ5" t="s">
        <v>67</v>
      </c>
      <c r="BA5" t="s">
        <v>68</v>
      </c>
      <c r="BB5" t="s">
        <v>69</v>
      </c>
      <c r="BC5" t="s">
        <v>70</v>
      </c>
      <c r="BD5" t="s">
        <v>71</v>
      </c>
      <c r="BE5" t="s">
        <v>72</v>
      </c>
      <c r="BF5" t="s">
        <v>73</v>
      </c>
      <c r="BG5" t="s">
        <v>74</v>
      </c>
      <c r="BH5" t="s">
        <v>75</v>
      </c>
      <c r="BI5" t="s">
        <v>76</v>
      </c>
      <c r="BJ5" t="s">
        <v>77</v>
      </c>
      <c r="BK5" t="s">
        <v>78</v>
      </c>
      <c r="BL5" t="s">
        <v>79</v>
      </c>
      <c r="BM5" t="s">
        <v>80</v>
      </c>
      <c r="BN5" t="s">
        <v>81</v>
      </c>
      <c r="BO5" t="s">
        <v>82</v>
      </c>
      <c r="BP5" t="s">
        <v>83</v>
      </c>
      <c r="BQ5" t="s">
        <v>84</v>
      </c>
      <c r="BR5" t="s">
        <v>85</v>
      </c>
      <c r="BS5" t="s">
        <v>86</v>
      </c>
      <c r="BT5" t="s">
        <v>87</v>
      </c>
      <c r="BU5" t="s">
        <v>88</v>
      </c>
      <c r="BV5" t="s">
        <v>89</v>
      </c>
      <c r="BW5" t="s">
        <v>90</v>
      </c>
      <c r="BX5" t="s">
        <v>91</v>
      </c>
      <c r="BY5" t="s">
        <v>92</v>
      </c>
      <c r="BZ5" t="s">
        <v>93</v>
      </c>
      <c r="CA5" t="s">
        <v>94</v>
      </c>
      <c r="CB5" t="s">
        <v>95</v>
      </c>
      <c r="CC5" t="s">
        <v>96</v>
      </c>
      <c r="CD5" t="s">
        <v>97</v>
      </c>
      <c r="CE5" t="s">
        <v>98</v>
      </c>
      <c r="CF5" t="s">
        <v>99</v>
      </c>
      <c r="CG5" t="s">
        <v>100</v>
      </c>
      <c r="CH5" t="s">
        <v>101</v>
      </c>
      <c r="CI5" t="s">
        <v>102</v>
      </c>
    </row>
    <row r="6" spans="1:87" x14ac:dyDescent="0.25">
      <c r="A6" s="74" t="s">
        <v>103</v>
      </c>
      <c r="B6" s="75"/>
      <c r="C6" s="75"/>
      <c r="D6" s="75"/>
      <c r="E6" s="75"/>
      <c r="F6" s="75"/>
      <c r="G6" s="75"/>
      <c r="H6" s="75"/>
      <c r="I6" s="75"/>
      <c r="J6" s="75"/>
      <c r="K6" s="75"/>
      <c r="L6" s="75"/>
      <c r="M6" s="75"/>
      <c r="N6" s="75"/>
      <c r="O6" s="75"/>
      <c r="P6" s="75"/>
      <c r="Q6" s="75"/>
      <c r="R6" s="75"/>
      <c r="S6" s="75"/>
      <c r="T6" s="75"/>
      <c r="U6" s="75"/>
      <c r="V6" s="75"/>
      <c r="W6" s="75"/>
      <c r="X6" s="75"/>
      <c r="Y6" s="75"/>
      <c r="Z6" s="75"/>
      <c r="AA6" s="75"/>
      <c r="AB6" s="75"/>
      <c r="AC6" s="75"/>
      <c r="AD6" s="75"/>
      <c r="AE6" s="75"/>
      <c r="AF6" s="75"/>
      <c r="AG6" s="75"/>
      <c r="AH6" s="75"/>
      <c r="AI6" s="75"/>
      <c r="AJ6" s="75"/>
      <c r="AK6" s="75"/>
      <c r="AL6" s="75"/>
      <c r="AM6" s="75"/>
      <c r="AN6" s="75"/>
      <c r="AO6" s="75"/>
      <c r="AP6" s="75"/>
      <c r="AQ6" s="75"/>
      <c r="AR6" s="75"/>
      <c r="AS6" s="75"/>
      <c r="AT6" s="75"/>
      <c r="AU6" s="75"/>
      <c r="AV6" s="75"/>
      <c r="AW6" s="75"/>
      <c r="AX6" s="75"/>
      <c r="AY6" s="75"/>
      <c r="AZ6" s="75"/>
      <c r="BA6" s="75"/>
      <c r="BB6" s="75"/>
      <c r="BC6" s="75"/>
      <c r="BD6" s="75"/>
      <c r="BE6" s="75"/>
      <c r="BF6" s="75"/>
      <c r="BG6" s="75"/>
      <c r="BH6" s="75"/>
      <c r="BI6" s="75"/>
      <c r="BJ6" s="75"/>
      <c r="BK6" s="75"/>
      <c r="BL6" s="75"/>
      <c r="BM6" s="75"/>
      <c r="BN6" s="75"/>
      <c r="BO6" s="75"/>
      <c r="BP6" s="75"/>
      <c r="BQ6" s="75"/>
      <c r="BR6" s="75"/>
      <c r="BS6" s="75"/>
      <c r="BT6" s="75"/>
      <c r="BU6" s="75"/>
      <c r="BV6" s="75"/>
      <c r="BW6" s="75"/>
      <c r="BX6" s="75"/>
      <c r="BY6" s="75"/>
      <c r="BZ6" s="75"/>
      <c r="CA6" s="75"/>
      <c r="CB6" s="75"/>
      <c r="CC6" s="75"/>
      <c r="CD6" s="75"/>
      <c r="CE6" s="75"/>
      <c r="CF6" s="75"/>
      <c r="CG6" s="75"/>
      <c r="CH6" s="75"/>
      <c r="CI6" s="75"/>
    </row>
    <row r="7" spans="1:87" ht="39" x14ac:dyDescent="0.25">
      <c r="A7" s="2" t="s">
        <v>104</v>
      </c>
      <c r="B7" s="2" t="s">
        <v>105</v>
      </c>
      <c r="C7" s="2" t="s">
        <v>106</v>
      </c>
      <c r="D7" s="2" t="s">
        <v>107</v>
      </c>
      <c r="E7" s="2" t="s">
        <v>108</v>
      </c>
      <c r="F7" s="2" t="s">
        <v>109</v>
      </c>
      <c r="G7" s="2" t="s">
        <v>110</v>
      </c>
      <c r="H7" s="2" t="s">
        <v>111</v>
      </c>
      <c r="I7" s="2" t="s">
        <v>112</v>
      </c>
      <c r="J7" s="2" t="s">
        <v>113</v>
      </c>
      <c r="K7" s="2" t="s">
        <v>114</v>
      </c>
      <c r="L7" s="2" t="s">
        <v>115</v>
      </c>
      <c r="M7" s="2" t="s">
        <v>116</v>
      </c>
      <c r="N7" s="2" t="s">
        <v>117</v>
      </c>
      <c r="O7" s="2" t="s">
        <v>118</v>
      </c>
      <c r="P7" s="2" t="s">
        <v>119</v>
      </c>
      <c r="Q7" s="2" t="s">
        <v>120</v>
      </c>
      <c r="R7" s="2" t="s">
        <v>121</v>
      </c>
      <c r="S7" s="2" t="s">
        <v>122</v>
      </c>
      <c r="T7" s="2" t="s">
        <v>123</v>
      </c>
      <c r="U7" s="2" t="s">
        <v>124</v>
      </c>
      <c r="V7" s="2" t="s">
        <v>125</v>
      </c>
      <c r="W7" s="2" t="s">
        <v>126</v>
      </c>
      <c r="X7" s="2" t="s">
        <v>127</v>
      </c>
      <c r="Y7" s="2" t="s">
        <v>128</v>
      </c>
      <c r="Z7" s="2" t="s">
        <v>129</v>
      </c>
      <c r="AA7" s="2" t="s">
        <v>130</v>
      </c>
      <c r="AB7" s="2" t="s">
        <v>131</v>
      </c>
      <c r="AC7" s="2" t="s">
        <v>132</v>
      </c>
      <c r="AD7" s="2" t="s">
        <v>133</v>
      </c>
      <c r="AE7" s="2" t="s">
        <v>134</v>
      </c>
      <c r="AF7" s="2" t="s">
        <v>135</v>
      </c>
      <c r="AG7" s="2" t="s">
        <v>136</v>
      </c>
      <c r="AH7" s="2" t="s">
        <v>137</v>
      </c>
      <c r="AI7" s="2" t="s">
        <v>138</v>
      </c>
      <c r="AJ7" s="2" t="s">
        <v>139</v>
      </c>
      <c r="AK7" s="2" t="s">
        <v>140</v>
      </c>
      <c r="AL7" s="2" t="s">
        <v>141</v>
      </c>
      <c r="AM7" s="2" t="s">
        <v>142</v>
      </c>
      <c r="AN7" s="2" t="s">
        <v>143</v>
      </c>
      <c r="AO7" s="2" t="s">
        <v>144</v>
      </c>
      <c r="AP7" s="2" t="s">
        <v>145</v>
      </c>
      <c r="AQ7" s="2" t="s">
        <v>146</v>
      </c>
      <c r="AR7" s="2" t="s">
        <v>147</v>
      </c>
      <c r="AS7" s="2" t="s">
        <v>148</v>
      </c>
      <c r="AT7" s="2" t="s">
        <v>149</v>
      </c>
      <c r="AU7" s="2" t="s">
        <v>150</v>
      </c>
      <c r="AV7" s="2" t="s">
        <v>151</v>
      </c>
      <c r="AW7" s="2" t="s">
        <v>152</v>
      </c>
      <c r="AX7" s="2" t="s">
        <v>153</v>
      </c>
      <c r="AY7" s="2" t="s">
        <v>154</v>
      </c>
      <c r="AZ7" s="2" t="s">
        <v>155</v>
      </c>
      <c r="BA7" s="2" t="s">
        <v>156</v>
      </c>
      <c r="BB7" s="2" t="s">
        <v>157</v>
      </c>
      <c r="BC7" s="2" t="s">
        <v>158</v>
      </c>
      <c r="BD7" s="2" t="s">
        <v>159</v>
      </c>
      <c r="BE7" s="2" t="s">
        <v>160</v>
      </c>
      <c r="BF7" s="2" t="s">
        <v>161</v>
      </c>
      <c r="BG7" s="2" t="s">
        <v>162</v>
      </c>
      <c r="BH7" s="2" t="s">
        <v>163</v>
      </c>
      <c r="BI7" s="2" t="s">
        <v>164</v>
      </c>
      <c r="BJ7" s="2" t="s">
        <v>165</v>
      </c>
      <c r="BK7" s="2" t="s">
        <v>166</v>
      </c>
      <c r="BL7" s="2" t="s">
        <v>167</v>
      </c>
      <c r="BM7" s="2" t="s">
        <v>168</v>
      </c>
      <c r="BN7" s="2" t="s">
        <v>169</v>
      </c>
      <c r="BO7" s="2" t="s">
        <v>170</v>
      </c>
      <c r="BP7" s="2" t="s">
        <v>171</v>
      </c>
      <c r="BQ7" s="2" t="s">
        <v>172</v>
      </c>
      <c r="BR7" s="2" t="s">
        <v>173</v>
      </c>
      <c r="BS7" s="2" t="s">
        <v>174</v>
      </c>
      <c r="BT7" s="2" t="s">
        <v>175</v>
      </c>
      <c r="BU7" s="2" t="s">
        <v>176</v>
      </c>
      <c r="BV7" s="2" t="s">
        <v>177</v>
      </c>
      <c r="BW7" s="2" t="s">
        <v>178</v>
      </c>
      <c r="BX7" s="2" t="s">
        <v>179</v>
      </c>
      <c r="BY7" s="2" t="s">
        <v>180</v>
      </c>
      <c r="BZ7" s="2" t="s">
        <v>181</v>
      </c>
      <c r="CA7" s="2" t="s">
        <v>182</v>
      </c>
      <c r="CB7" s="2" t="s">
        <v>183</v>
      </c>
      <c r="CC7" s="2" t="s">
        <v>184</v>
      </c>
      <c r="CD7" s="2" t="s">
        <v>185</v>
      </c>
      <c r="CE7" s="2" t="s">
        <v>186</v>
      </c>
      <c r="CF7" s="2" t="s">
        <v>187</v>
      </c>
      <c r="CG7" s="2" t="s">
        <v>188</v>
      </c>
      <c r="CH7" s="2" t="s">
        <v>189</v>
      </c>
      <c r="CI7" s="2" t="s">
        <v>190</v>
      </c>
    </row>
    <row r="8" spans="1:87" s="3" customFormat="1" x14ac:dyDescent="0.25">
      <c r="A8" s="3">
        <v>2024</v>
      </c>
      <c r="B8" s="5">
        <v>45292</v>
      </c>
      <c r="C8" s="5">
        <v>45382</v>
      </c>
      <c r="D8" s="3" t="s">
        <v>192</v>
      </c>
      <c r="E8" s="3" t="s">
        <v>195</v>
      </c>
      <c r="F8" s="3" t="s">
        <v>200</v>
      </c>
      <c r="G8" s="3" t="s">
        <v>402</v>
      </c>
      <c r="H8" s="3" t="s">
        <v>203</v>
      </c>
      <c r="I8" s="3" t="s">
        <v>427</v>
      </c>
      <c r="J8" s="3" t="s">
        <v>361</v>
      </c>
      <c r="K8" s="3">
        <v>202401</v>
      </c>
      <c r="L8" s="3" t="s">
        <v>371</v>
      </c>
      <c r="M8" s="5">
        <v>45280</v>
      </c>
      <c r="N8" s="3" t="s">
        <v>372</v>
      </c>
      <c r="O8" s="3">
        <v>202401</v>
      </c>
      <c r="P8" s="5">
        <v>45299</v>
      </c>
      <c r="Q8" s="3">
        <v>202401</v>
      </c>
      <c r="R8" s="3">
        <v>202401</v>
      </c>
      <c r="S8" s="6" t="s">
        <v>380</v>
      </c>
      <c r="T8" s="3" t="s">
        <v>381</v>
      </c>
      <c r="U8" s="6" t="s">
        <v>382</v>
      </c>
      <c r="V8" s="6" t="s">
        <v>383</v>
      </c>
      <c r="W8" s="3" t="s">
        <v>365</v>
      </c>
      <c r="X8" s="3" t="s">
        <v>265</v>
      </c>
      <c r="Y8" s="3" t="s">
        <v>366</v>
      </c>
      <c r="Z8" s="3" t="s">
        <v>204</v>
      </c>
      <c r="AC8" s="3" t="s">
        <v>384</v>
      </c>
      <c r="AD8" s="3" t="s">
        <v>212</v>
      </c>
      <c r="AE8" s="3" t="s">
        <v>385</v>
      </c>
      <c r="AF8" s="3">
        <v>182</v>
      </c>
      <c r="AG8" s="3" t="s">
        <v>561</v>
      </c>
      <c r="AH8" s="3" t="s">
        <v>246</v>
      </c>
      <c r="AI8" s="3" t="s">
        <v>386</v>
      </c>
      <c r="AJ8" s="15">
        <v>1</v>
      </c>
      <c r="AK8" s="3" t="s">
        <v>387</v>
      </c>
      <c r="AL8" s="16">
        <v>1</v>
      </c>
      <c r="AM8" s="3" t="s">
        <v>387</v>
      </c>
      <c r="AN8" s="17">
        <v>3</v>
      </c>
      <c r="AO8" s="3" t="s">
        <v>284</v>
      </c>
      <c r="AP8" s="3">
        <v>23090</v>
      </c>
      <c r="AQ8" s="3" t="s">
        <v>561</v>
      </c>
      <c r="AR8" s="3" t="s">
        <v>561</v>
      </c>
      <c r="AS8" s="3" t="s">
        <v>561</v>
      </c>
      <c r="AT8" s="3" t="s">
        <v>561</v>
      </c>
      <c r="AU8" s="3" t="s">
        <v>388</v>
      </c>
      <c r="AV8" s="3" t="s">
        <v>389</v>
      </c>
      <c r="AW8" s="3" t="s">
        <v>390</v>
      </c>
      <c r="AX8" s="3" t="s">
        <v>390</v>
      </c>
      <c r="AY8" s="3" t="s">
        <v>370</v>
      </c>
      <c r="AZ8" s="5">
        <v>45306</v>
      </c>
      <c r="BA8" s="5">
        <v>45313</v>
      </c>
      <c r="BB8" s="5">
        <v>45342</v>
      </c>
      <c r="BC8" s="22">
        <v>556200.1</v>
      </c>
      <c r="BD8" s="22">
        <v>645192.12</v>
      </c>
      <c r="BG8" s="3" t="s">
        <v>391</v>
      </c>
      <c r="BH8" s="3" t="s">
        <v>561</v>
      </c>
      <c r="BI8" s="3" t="s">
        <v>392</v>
      </c>
      <c r="BJ8" s="3" t="s">
        <v>393</v>
      </c>
      <c r="BK8" s="14">
        <v>64519.212</v>
      </c>
      <c r="BL8" s="5">
        <v>45313</v>
      </c>
      <c r="BM8" s="5">
        <v>45342</v>
      </c>
      <c r="BN8" s="3" t="s">
        <v>394</v>
      </c>
      <c r="BP8" s="3">
        <v>202401</v>
      </c>
      <c r="BQ8" s="3" t="s">
        <v>302</v>
      </c>
      <c r="BR8" s="3" t="s">
        <v>396</v>
      </c>
      <c r="BS8" s="3" t="s">
        <v>1030</v>
      </c>
      <c r="BT8" s="3" t="s">
        <v>397</v>
      </c>
      <c r="BU8" s="3" t="s">
        <v>1031</v>
      </c>
      <c r="BX8" s="3" t="s">
        <v>306</v>
      </c>
      <c r="BY8" s="3" t="s">
        <v>203</v>
      </c>
      <c r="CA8" s="3" t="s">
        <v>1020</v>
      </c>
      <c r="CG8" s="3" t="s">
        <v>398</v>
      </c>
      <c r="CH8" s="5">
        <v>45397</v>
      </c>
      <c r="CI8" s="3" t="s">
        <v>399</v>
      </c>
    </row>
    <row r="9" spans="1:87" s="3" customFormat="1" x14ac:dyDescent="0.25">
      <c r="A9" s="3">
        <v>2024</v>
      </c>
      <c r="B9" s="5">
        <v>45292</v>
      </c>
      <c r="C9" s="5">
        <v>45382</v>
      </c>
      <c r="D9" s="3" t="s">
        <v>192</v>
      </c>
      <c r="E9" s="3" t="s">
        <v>195</v>
      </c>
      <c r="F9" s="3" t="s">
        <v>200</v>
      </c>
      <c r="G9" s="3" t="s">
        <v>401</v>
      </c>
      <c r="H9" s="3" t="s">
        <v>203</v>
      </c>
      <c r="I9" s="3" t="s">
        <v>427</v>
      </c>
      <c r="J9" s="3" t="s">
        <v>361</v>
      </c>
      <c r="K9" s="3">
        <v>202402</v>
      </c>
      <c r="L9" s="3" t="s">
        <v>411</v>
      </c>
      <c r="M9" s="5">
        <v>45323</v>
      </c>
      <c r="N9" s="3" t="s">
        <v>412</v>
      </c>
      <c r="O9" s="3">
        <v>202402</v>
      </c>
      <c r="P9" s="5">
        <v>45330</v>
      </c>
      <c r="Q9" s="3">
        <v>202402</v>
      </c>
      <c r="R9" s="3">
        <v>202402</v>
      </c>
      <c r="S9" s="3" t="s">
        <v>417</v>
      </c>
      <c r="T9" s="3" t="s">
        <v>418</v>
      </c>
      <c r="U9" s="3" t="s">
        <v>419</v>
      </c>
      <c r="V9" s="3" t="s">
        <v>420</v>
      </c>
      <c r="W9" s="4" t="s">
        <v>1032</v>
      </c>
      <c r="X9" s="4" t="s">
        <v>407</v>
      </c>
      <c r="Y9" s="4" t="s">
        <v>1033</v>
      </c>
      <c r="Z9" s="3" t="s">
        <v>205</v>
      </c>
      <c r="AC9" s="3" t="s">
        <v>421</v>
      </c>
      <c r="AD9" s="3" t="s">
        <v>212</v>
      </c>
      <c r="AE9" s="4" t="s">
        <v>422</v>
      </c>
      <c r="AF9" s="3">
        <v>215</v>
      </c>
      <c r="AG9" s="3" t="s">
        <v>561</v>
      </c>
      <c r="AH9" s="3" t="s">
        <v>246</v>
      </c>
      <c r="AI9" s="4" t="s">
        <v>423</v>
      </c>
      <c r="AJ9" s="15">
        <v>1</v>
      </c>
      <c r="AK9" s="3" t="s">
        <v>387</v>
      </c>
      <c r="AL9" s="16">
        <v>1</v>
      </c>
      <c r="AM9" s="3" t="s">
        <v>387</v>
      </c>
      <c r="AN9" s="17">
        <v>3</v>
      </c>
      <c r="AO9" s="3" t="s">
        <v>284</v>
      </c>
      <c r="AP9" s="3">
        <v>23070</v>
      </c>
      <c r="AQ9" s="3" t="s">
        <v>561</v>
      </c>
      <c r="AR9" s="3" t="s">
        <v>561</v>
      </c>
      <c r="AS9" s="3" t="s">
        <v>561</v>
      </c>
      <c r="AT9" s="3" t="s">
        <v>561</v>
      </c>
      <c r="AU9" s="3" t="s">
        <v>388</v>
      </c>
      <c r="AV9" s="3" t="s">
        <v>389</v>
      </c>
      <c r="AW9" s="3" t="s">
        <v>390</v>
      </c>
      <c r="AX9" s="3" t="s">
        <v>390</v>
      </c>
      <c r="AY9" s="3" t="s">
        <v>400</v>
      </c>
      <c r="AZ9" s="5">
        <v>45334</v>
      </c>
      <c r="BA9" s="5">
        <v>45341</v>
      </c>
      <c r="BB9" s="5">
        <v>45415</v>
      </c>
      <c r="BC9" s="22">
        <v>964582.76</v>
      </c>
      <c r="BD9" s="22">
        <v>1118916</v>
      </c>
      <c r="BG9" s="3" t="s">
        <v>391</v>
      </c>
      <c r="BH9" s="3" t="s">
        <v>561</v>
      </c>
      <c r="BI9" s="3" t="s">
        <v>392</v>
      </c>
      <c r="BJ9" s="3" t="s">
        <v>393</v>
      </c>
      <c r="BK9" s="14">
        <v>111891.6</v>
      </c>
      <c r="BL9" s="5">
        <v>45341</v>
      </c>
      <c r="BM9" s="5">
        <v>45415</v>
      </c>
      <c r="BN9" s="3" t="s">
        <v>424</v>
      </c>
      <c r="BP9" s="3">
        <v>202402</v>
      </c>
      <c r="BQ9" s="3" t="s">
        <v>302</v>
      </c>
      <c r="BR9" s="3" t="s">
        <v>396</v>
      </c>
      <c r="BS9" s="3" t="s">
        <v>1030</v>
      </c>
      <c r="BT9" s="4" t="s">
        <v>1029</v>
      </c>
      <c r="BU9" s="3" t="s">
        <v>1031</v>
      </c>
      <c r="BX9" s="3" t="s">
        <v>306</v>
      </c>
      <c r="BY9" s="3" t="s">
        <v>203</v>
      </c>
      <c r="CA9" s="3" t="s">
        <v>1020</v>
      </c>
      <c r="CG9" s="3" t="s">
        <v>398</v>
      </c>
      <c r="CH9" s="5">
        <v>45397</v>
      </c>
      <c r="CI9" s="3" t="s">
        <v>399</v>
      </c>
    </row>
    <row r="10" spans="1:87" s="3" customFormat="1" x14ac:dyDescent="0.25">
      <c r="A10" s="3">
        <v>2024</v>
      </c>
      <c r="B10" s="5">
        <v>45292</v>
      </c>
      <c r="C10" s="5">
        <v>45382</v>
      </c>
      <c r="D10" s="3" t="s">
        <v>192</v>
      </c>
      <c r="E10" s="3" t="s">
        <v>195</v>
      </c>
      <c r="F10" s="3" t="s">
        <v>200</v>
      </c>
      <c r="G10" s="4" t="s">
        <v>426</v>
      </c>
      <c r="H10" s="3" t="s">
        <v>203</v>
      </c>
      <c r="I10" s="3" t="s">
        <v>427</v>
      </c>
      <c r="J10" s="3" t="s">
        <v>441</v>
      </c>
      <c r="K10" s="3">
        <v>202403</v>
      </c>
      <c r="L10" s="9" t="s">
        <v>428</v>
      </c>
      <c r="M10" s="5">
        <v>45362</v>
      </c>
      <c r="N10" s="4" t="s">
        <v>429</v>
      </c>
      <c r="O10" s="3">
        <v>202403</v>
      </c>
      <c r="P10" s="5">
        <v>45365</v>
      </c>
      <c r="Q10" s="3">
        <v>202403</v>
      </c>
      <c r="R10" s="3">
        <v>202403</v>
      </c>
      <c r="S10" s="3" t="s">
        <v>433</v>
      </c>
      <c r="T10" s="9" t="s">
        <v>434</v>
      </c>
      <c r="U10" s="6" t="s">
        <v>435</v>
      </c>
      <c r="V10" s="6" t="s">
        <v>436</v>
      </c>
      <c r="W10" s="3" t="s">
        <v>430</v>
      </c>
      <c r="X10" s="3" t="s">
        <v>1034</v>
      </c>
      <c r="Y10" s="3" t="s">
        <v>1035</v>
      </c>
      <c r="Z10" s="3" t="s">
        <v>204</v>
      </c>
      <c r="AC10" s="3" t="s">
        <v>437</v>
      </c>
      <c r="AD10" s="3" t="s">
        <v>212</v>
      </c>
      <c r="AE10" s="3" t="s">
        <v>438</v>
      </c>
      <c r="AF10" s="3" t="s">
        <v>439</v>
      </c>
      <c r="AG10" s="3" t="s">
        <v>561</v>
      </c>
      <c r="AH10" s="3" t="s">
        <v>237</v>
      </c>
      <c r="AI10" s="3" t="s">
        <v>440</v>
      </c>
      <c r="AJ10" s="15">
        <v>1</v>
      </c>
      <c r="AK10" s="3" t="s">
        <v>387</v>
      </c>
      <c r="AL10" s="16">
        <v>1</v>
      </c>
      <c r="AM10" s="3" t="s">
        <v>387</v>
      </c>
      <c r="AN10" s="17">
        <v>3</v>
      </c>
      <c r="AO10" s="3" t="s">
        <v>284</v>
      </c>
      <c r="AP10" s="3">
        <v>23000</v>
      </c>
      <c r="AQ10" s="3" t="s">
        <v>561</v>
      </c>
      <c r="AR10" s="3" t="s">
        <v>561</v>
      </c>
      <c r="AS10" s="3" t="s">
        <v>561</v>
      </c>
      <c r="AT10" s="3" t="s">
        <v>561</v>
      </c>
      <c r="AU10" s="3" t="s">
        <v>388</v>
      </c>
      <c r="AV10" s="3" t="s">
        <v>389</v>
      </c>
      <c r="AW10" s="3" t="s">
        <v>390</v>
      </c>
      <c r="AX10" s="3" t="s">
        <v>390</v>
      </c>
      <c r="AY10" s="3" t="s">
        <v>442</v>
      </c>
      <c r="AZ10" s="5">
        <v>45372</v>
      </c>
      <c r="BA10" s="5">
        <v>45383</v>
      </c>
      <c r="BB10" s="5">
        <v>45457</v>
      </c>
      <c r="BC10" s="22">
        <v>1341312.3700000001</v>
      </c>
      <c r="BD10" s="22">
        <v>1555922.35</v>
      </c>
      <c r="BG10" s="3" t="s">
        <v>391</v>
      </c>
      <c r="BH10" s="3" t="s">
        <v>561</v>
      </c>
      <c r="BI10" s="3" t="s">
        <v>392</v>
      </c>
      <c r="BJ10" s="3" t="s">
        <v>393</v>
      </c>
      <c r="BK10" s="14">
        <v>622368.94999999995</v>
      </c>
      <c r="BL10" s="5">
        <v>45383</v>
      </c>
      <c r="BM10" s="5">
        <v>45457</v>
      </c>
      <c r="BN10" s="3" t="s">
        <v>443</v>
      </c>
      <c r="BQ10" s="3" t="s">
        <v>303</v>
      </c>
      <c r="BR10" s="3" t="s">
        <v>396</v>
      </c>
      <c r="BS10" s="4" t="s">
        <v>444</v>
      </c>
      <c r="BT10" s="3" t="s">
        <v>397</v>
      </c>
      <c r="BU10" s="3" t="s">
        <v>1031</v>
      </c>
      <c r="BX10" s="3" t="s">
        <v>306</v>
      </c>
      <c r="BY10" s="3" t="s">
        <v>203</v>
      </c>
      <c r="CA10" s="3" t="s">
        <v>1020</v>
      </c>
      <c r="CG10" s="3" t="s">
        <v>398</v>
      </c>
      <c r="CH10" s="5">
        <v>45397</v>
      </c>
      <c r="CI10" s="3" t="s">
        <v>399</v>
      </c>
    </row>
    <row r="11" spans="1:87" s="3" customFormat="1" x14ac:dyDescent="0.25">
      <c r="A11" s="3">
        <v>2024</v>
      </c>
      <c r="B11" s="5">
        <v>45292</v>
      </c>
      <c r="C11" s="5">
        <v>45382</v>
      </c>
      <c r="D11" s="3" t="s">
        <v>192</v>
      </c>
      <c r="E11" s="3" t="s">
        <v>195</v>
      </c>
      <c r="F11" s="3" t="s">
        <v>200</v>
      </c>
      <c r="G11" s="3" t="s">
        <v>449</v>
      </c>
      <c r="H11" s="3" t="s">
        <v>203</v>
      </c>
      <c r="I11" s="3" t="s">
        <v>427</v>
      </c>
      <c r="J11" s="3" t="s">
        <v>441</v>
      </c>
      <c r="K11" s="4">
        <v>202404</v>
      </c>
      <c r="L11" s="3" t="s">
        <v>450</v>
      </c>
      <c r="M11" s="5">
        <v>45362</v>
      </c>
      <c r="N11" s="4" t="s">
        <v>453</v>
      </c>
      <c r="O11" s="4">
        <v>202404</v>
      </c>
      <c r="P11" s="5">
        <v>45365</v>
      </c>
      <c r="Q11" s="4">
        <v>202404</v>
      </c>
      <c r="R11" s="4">
        <v>202404</v>
      </c>
      <c r="S11" s="3" t="s">
        <v>454</v>
      </c>
      <c r="T11" s="6" t="s">
        <v>457</v>
      </c>
      <c r="U11" s="3" t="s">
        <v>460</v>
      </c>
      <c r="V11" s="3" t="s">
        <v>463</v>
      </c>
      <c r="AA11" s="4" t="s">
        <v>466</v>
      </c>
      <c r="AC11" s="3" t="s">
        <v>467</v>
      </c>
      <c r="AD11" s="3" t="s">
        <v>212</v>
      </c>
      <c r="AE11" s="3" t="s">
        <v>468</v>
      </c>
      <c r="AF11" s="3">
        <v>1045</v>
      </c>
      <c r="AG11" s="3" t="s">
        <v>561</v>
      </c>
      <c r="AH11" s="3" t="s">
        <v>246</v>
      </c>
      <c r="AI11" s="3" t="s">
        <v>469</v>
      </c>
      <c r="AJ11" s="15">
        <v>1</v>
      </c>
      <c r="AK11" s="3" t="s">
        <v>387</v>
      </c>
      <c r="AL11" s="16">
        <v>1</v>
      </c>
      <c r="AM11" s="3" t="s">
        <v>387</v>
      </c>
      <c r="AN11" s="17">
        <v>3</v>
      </c>
      <c r="AO11" s="3" t="s">
        <v>284</v>
      </c>
      <c r="AP11" s="4">
        <v>23088</v>
      </c>
      <c r="AQ11" s="3" t="s">
        <v>561</v>
      </c>
      <c r="AR11" s="3" t="s">
        <v>561</v>
      </c>
      <c r="AS11" s="3" t="s">
        <v>561</v>
      </c>
      <c r="AT11" s="3" t="s">
        <v>561</v>
      </c>
      <c r="AU11" s="3" t="s">
        <v>388</v>
      </c>
      <c r="AV11" s="3" t="s">
        <v>389</v>
      </c>
      <c r="AW11" s="3" t="s">
        <v>390</v>
      </c>
      <c r="AX11" s="3" t="s">
        <v>390</v>
      </c>
      <c r="AY11" s="3" t="s">
        <v>470</v>
      </c>
      <c r="AZ11" s="5">
        <v>45372</v>
      </c>
      <c r="BA11" s="5">
        <v>45383</v>
      </c>
      <c r="BB11" s="5">
        <v>45442</v>
      </c>
      <c r="BC11" s="22">
        <v>645763.01</v>
      </c>
      <c r="BD11" s="22">
        <v>749085.09</v>
      </c>
      <c r="BG11" s="3" t="s">
        <v>391</v>
      </c>
      <c r="BH11" s="3" t="s">
        <v>561</v>
      </c>
      <c r="BI11" s="3" t="s">
        <v>392</v>
      </c>
      <c r="BJ11" s="3" t="s">
        <v>393</v>
      </c>
      <c r="BK11" s="14">
        <v>299634.03999999998</v>
      </c>
      <c r="BL11" s="5">
        <v>45383</v>
      </c>
      <c r="BM11" s="5">
        <v>45442</v>
      </c>
      <c r="BN11" s="3" t="s">
        <v>471</v>
      </c>
      <c r="BQ11" s="3" t="s">
        <v>303</v>
      </c>
      <c r="BR11" s="3" t="s">
        <v>396</v>
      </c>
      <c r="BS11" s="4" t="s">
        <v>444</v>
      </c>
      <c r="BT11" s="3" t="s">
        <v>474</v>
      </c>
      <c r="BU11" s="3" t="s">
        <v>1031</v>
      </c>
      <c r="BX11" s="3" t="s">
        <v>306</v>
      </c>
      <c r="BY11" s="3" t="s">
        <v>203</v>
      </c>
      <c r="CA11" s="3" t="s">
        <v>1020</v>
      </c>
      <c r="CG11" s="3" t="s">
        <v>398</v>
      </c>
      <c r="CH11" s="5">
        <v>45397</v>
      </c>
      <c r="CI11" s="3" t="s">
        <v>399</v>
      </c>
    </row>
    <row r="12" spans="1:87" s="3" customFormat="1" x14ac:dyDescent="0.25">
      <c r="A12" s="3">
        <v>2024</v>
      </c>
      <c r="B12" s="5">
        <v>45292</v>
      </c>
      <c r="C12" s="5">
        <v>45382</v>
      </c>
      <c r="D12" s="3" t="s">
        <v>192</v>
      </c>
      <c r="E12" s="3" t="s">
        <v>195</v>
      </c>
      <c r="F12" s="3" t="s">
        <v>200</v>
      </c>
      <c r="G12" s="3" t="s">
        <v>478</v>
      </c>
      <c r="H12" s="3" t="s">
        <v>203</v>
      </c>
      <c r="I12" s="3" t="s">
        <v>427</v>
      </c>
      <c r="J12" s="3" t="s">
        <v>441</v>
      </c>
      <c r="K12" s="4">
        <v>202405</v>
      </c>
      <c r="L12" s="3" t="s">
        <v>451</v>
      </c>
      <c r="M12" s="5">
        <v>45362</v>
      </c>
      <c r="N12" s="3" t="s">
        <v>479</v>
      </c>
      <c r="O12" s="4">
        <v>202405</v>
      </c>
      <c r="P12" s="5">
        <v>45365</v>
      </c>
      <c r="Q12" s="4">
        <v>202405</v>
      </c>
      <c r="R12" s="4">
        <v>202405</v>
      </c>
      <c r="S12" s="3" t="s">
        <v>455</v>
      </c>
      <c r="T12" s="3" t="s">
        <v>458</v>
      </c>
      <c r="U12" s="3" t="s">
        <v>461</v>
      </c>
      <c r="V12" s="3" t="s">
        <v>464</v>
      </c>
      <c r="W12" s="4" t="s">
        <v>445</v>
      </c>
      <c r="X12" s="4" t="s">
        <v>446</v>
      </c>
      <c r="Y12" s="4" t="s">
        <v>448</v>
      </c>
      <c r="Z12" s="3" t="s">
        <v>204</v>
      </c>
      <c r="AC12" s="3" t="s">
        <v>480</v>
      </c>
      <c r="AD12" s="3" t="s">
        <v>212</v>
      </c>
      <c r="AE12" s="4" t="s">
        <v>1036</v>
      </c>
      <c r="AF12" s="4">
        <v>3130</v>
      </c>
      <c r="AG12" s="3" t="s">
        <v>561</v>
      </c>
      <c r="AH12" s="3" t="s">
        <v>237</v>
      </c>
      <c r="AI12" s="4" t="s">
        <v>481</v>
      </c>
      <c r="AJ12" s="15">
        <v>1</v>
      </c>
      <c r="AK12" s="3" t="s">
        <v>387</v>
      </c>
      <c r="AL12" s="16">
        <v>1</v>
      </c>
      <c r="AM12" s="3" t="s">
        <v>387</v>
      </c>
      <c r="AN12" s="17">
        <v>3</v>
      </c>
      <c r="AO12" s="3" t="s">
        <v>284</v>
      </c>
      <c r="AP12" s="4">
        <v>23060</v>
      </c>
      <c r="AQ12" s="3" t="s">
        <v>561</v>
      </c>
      <c r="AR12" s="3" t="s">
        <v>561</v>
      </c>
      <c r="AS12" s="3" t="s">
        <v>561</v>
      </c>
      <c r="AT12" s="3" t="s">
        <v>561</v>
      </c>
      <c r="AU12" s="3" t="s">
        <v>388</v>
      </c>
      <c r="AV12" s="3" t="s">
        <v>389</v>
      </c>
      <c r="AW12" s="3" t="s">
        <v>390</v>
      </c>
      <c r="AX12" s="3" t="s">
        <v>390</v>
      </c>
      <c r="AY12" s="3" t="s">
        <v>482</v>
      </c>
      <c r="AZ12" s="5">
        <v>45372</v>
      </c>
      <c r="BA12" s="5">
        <v>45383</v>
      </c>
      <c r="BB12" s="5">
        <v>45442</v>
      </c>
      <c r="BC12" s="22">
        <v>599080.23</v>
      </c>
      <c r="BD12" s="22">
        <v>694933.07</v>
      </c>
      <c r="BG12" s="3" t="s">
        <v>391</v>
      </c>
      <c r="BH12" s="3" t="s">
        <v>561</v>
      </c>
      <c r="BI12" s="3" t="s">
        <v>392</v>
      </c>
      <c r="BJ12" s="3" t="s">
        <v>393</v>
      </c>
      <c r="BK12" s="14">
        <v>277973.23</v>
      </c>
      <c r="BL12" s="5">
        <v>45383</v>
      </c>
      <c r="BM12" s="5">
        <v>45442</v>
      </c>
      <c r="BN12" s="3" t="s">
        <v>472</v>
      </c>
      <c r="BQ12" s="3" t="s">
        <v>303</v>
      </c>
      <c r="BR12" s="3" t="s">
        <v>396</v>
      </c>
      <c r="BS12" s="4" t="s">
        <v>444</v>
      </c>
      <c r="BT12" s="3" t="s">
        <v>397</v>
      </c>
      <c r="BU12" s="3" t="s">
        <v>1031</v>
      </c>
      <c r="BX12" s="3" t="s">
        <v>306</v>
      </c>
      <c r="BY12" s="3" t="s">
        <v>203</v>
      </c>
      <c r="CA12" s="3" t="s">
        <v>1020</v>
      </c>
      <c r="CG12" s="3" t="s">
        <v>398</v>
      </c>
      <c r="CH12" s="5">
        <v>45397</v>
      </c>
      <c r="CI12" s="3" t="s">
        <v>399</v>
      </c>
    </row>
    <row r="13" spans="1:87" s="3" customFormat="1" x14ac:dyDescent="0.25">
      <c r="A13" s="3">
        <v>2024</v>
      </c>
      <c r="B13" s="5">
        <v>45292</v>
      </c>
      <c r="C13" s="5">
        <v>45382</v>
      </c>
      <c r="D13" s="3" t="s">
        <v>192</v>
      </c>
      <c r="E13" s="3" t="s">
        <v>195</v>
      </c>
      <c r="F13" s="3" t="s">
        <v>200</v>
      </c>
      <c r="G13" s="3" t="s">
        <v>483</v>
      </c>
      <c r="H13" s="3" t="s">
        <v>203</v>
      </c>
      <c r="I13" s="3" t="s">
        <v>427</v>
      </c>
      <c r="J13" s="3" t="s">
        <v>441</v>
      </c>
      <c r="K13" s="3">
        <v>202406</v>
      </c>
      <c r="L13" s="3" t="s">
        <v>452</v>
      </c>
      <c r="M13" s="5">
        <v>45362</v>
      </c>
      <c r="N13" s="3" t="s">
        <v>484</v>
      </c>
      <c r="O13" s="3">
        <v>202406</v>
      </c>
      <c r="P13" s="5">
        <v>45365</v>
      </c>
      <c r="Q13" s="3">
        <v>202406</v>
      </c>
      <c r="R13" s="3">
        <v>202406</v>
      </c>
      <c r="S13" s="3" t="s">
        <v>456</v>
      </c>
      <c r="T13" s="3" t="s">
        <v>459</v>
      </c>
      <c r="U13" s="3" t="s">
        <v>462</v>
      </c>
      <c r="V13" s="3" t="s">
        <v>465</v>
      </c>
      <c r="W13" s="3" t="s">
        <v>409</v>
      </c>
      <c r="X13" s="3" t="s">
        <v>1034</v>
      </c>
      <c r="Y13" s="3" t="s">
        <v>447</v>
      </c>
      <c r="Z13" s="3" t="s">
        <v>204</v>
      </c>
      <c r="AC13" s="3" t="s">
        <v>485</v>
      </c>
      <c r="AD13" s="3" t="s">
        <v>212</v>
      </c>
      <c r="AE13" s="3" t="s">
        <v>301</v>
      </c>
      <c r="AF13" s="3" t="s">
        <v>439</v>
      </c>
      <c r="AG13" s="3" t="s">
        <v>561</v>
      </c>
      <c r="AH13" s="3" t="s">
        <v>237</v>
      </c>
      <c r="AI13" s="3" t="s">
        <v>1037</v>
      </c>
      <c r="AJ13" s="15">
        <v>1</v>
      </c>
      <c r="AK13" s="3" t="s">
        <v>387</v>
      </c>
      <c r="AL13" s="16">
        <v>1</v>
      </c>
      <c r="AM13" s="3" t="s">
        <v>387</v>
      </c>
      <c r="AN13" s="17">
        <v>3</v>
      </c>
      <c r="AO13" s="3" t="s">
        <v>284</v>
      </c>
      <c r="AP13" s="3">
        <v>23205</v>
      </c>
      <c r="AQ13" s="3" t="s">
        <v>561</v>
      </c>
      <c r="AR13" s="3" t="s">
        <v>561</v>
      </c>
      <c r="AS13" s="3" t="s">
        <v>561</v>
      </c>
      <c r="AT13" s="3" t="s">
        <v>561</v>
      </c>
      <c r="AU13" s="3" t="s">
        <v>388</v>
      </c>
      <c r="AV13" s="3" t="s">
        <v>389</v>
      </c>
      <c r="AW13" s="3" t="s">
        <v>390</v>
      </c>
      <c r="AX13" s="3" t="s">
        <v>390</v>
      </c>
      <c r="AY13" s="3" t="s">
        <v>486</v>
      </c>
      <c r="AZ13" s="5">
        <v>45372</v>
      </c>
      <c r="BA13" s="5">
        <v>45383</v>
      </c>
      <c r="BB13" s="5">
        <v>45397</v>
      </c>
      <c r="BC13" s="22">
        <v>862066.68</v>
      </c>
      <c r="BD13" s="22">
        <v>999997.35</v>
      </c>
      <c r="BE13" s="10"/>
      <c r="BF13" s="10"/>
      <c r="BG13" s="3" t="s">
        <v>391</v>
      </c>
      <c r="BH13" s="3" t="s">
        <v>561</v>
      </c>
      <c r="BI13" s="3" t="s">
        <v>392</v>
      </c>
      <c r="BJ13" s="3" t="s">
        <v>393</v>
      </c>
      <c r="BK13" s="14">
        <v>99999.735000000001</v>
      </c>
      <c r="BL13" s="5">
        <v>45383</v>
      </c>
      <c r="BM13" s="5">
        <v>45397</v>
      </c>
      <c r="BN13" s="3" t="s">
        <v>473</v>
      </c>
      <c r="BQ13" s="3" t="s">
        <v>303</v>
      </c>
      <c r="BR13" s="3" t="s">
        <v>396</v>
      </c>
      <c r="BS13" s="4" t="s">
        <v>444</v>
      </c>
      <c r="BT13" s="3" t="s">
        <v>397</v>
      </c>
      <c r="BU13" s="3" t="s">
        <v>487</v>
      </c>
      <c r="BX13" s="3" t="s">
        <v>306</v>
      </c>
      <c r="BY13" s="3" t="s">
        <v>203</v>
      </c>
      <c r="CA13" s="3" t="s">
        <v>1020</v>
      </c>
      <c r="CG13" s="3" t="s">
        <v>398</v>
      </c>
      <c r="CH13" s="5">
        <v>45397</v>
      </c>
      <c r="CI13" s="3" t="s">
        <v>399</v>
      </c>
    </row>
    <row r="14" spans="1:87" s="3" customFormat="1" x14ac:dyDescent="0.25">
      <c r="A14" s="3">
        <v>2024</v>
      </c>
      <c r="B14" s="5">
        <v>45292</v>
      </c>
      <c r="C14" s="5">
        <v>45382</v>
      </c>
      <c r="D14" s="3" t="s">
        <v>193</v>
      </c>
      <c r="E14" s="3" t="s">
        <v>195</v>
      </c>
      <c r="F14" s="3" t="s">
        <v>200</v>
      </c>
      <c r="G14" s="3" t="s">
        <v>491</v>
      </c>
      <c r="H14" s="3" t="s">
        <v>203</v>
      </c>
      <c r="I14" s="3" t="s">
        <v>492</v>
      </c>
      <c r="J14" s="3" t="s">
        <v>361</v>
      </c>
      <c r="K14" s="3">
        <v>202407</v>
      </c>
      <c r="L14" s="3" t="s">
        <v>493</v>
      </c>
      <c r="M14" s="5">
        <v>45352</v>
      </c>
      <c r="N14" s="3" t="s">
        <v>494</v>
      </c>
      <c r="O14" s="3">
        <v>202407</v>
      </c>
      <c r="T14" s="3" t="s">
        <v>495</v>
      </c>
      <c r="U14" s="3" t="s">
        <v>508</v>
      </c>
      <c r="V14" s="3" t="s">
        <v>510</v>
      </c>
      <c r="AA14" s="3" t="s">
        <v>1038</v>
      </c>
      <c r="AC14" s="3" t="s">
        <v>497</v>
      </c>
      <c r="AD14" s="3" t="s">
        <v>212</v>
      </c>
      <c r="AE14" s="3" t="s">
        <v>498</v>
      </c>
      <c r="AF14" s="3">
        <v>2007</v>
      </c>
      <c r="AG14" s="3" t="s">
        <v>561</v>
      </c>
      <c r="AH14" s="3" t="s">
        <v>237</v>
      </c>
      <c r="AI14" s="3" t="s">
        <v>271</v>
      </c>
      <c r="AJ14" s="15">
        <v>1</v>
      </c>
      <c r="AK14" s="3" t="s">
        <v>387</v>
      </c>
      <c r="AL14" s="16">
        <v>1</v>
      </c>
      <c r="AM14" s="3" t="s">
        <v>387</v>
      </c>
      <c r="AN14" s="17">
        <v>3</v>
      </c>
      <c r="AO14" s="3" t="s">
        <v>284</v>
      </c>
      <c r="AP14" s="3">
        <v>23020</v>
      </c>
      <c r="AQ14" s="3" t="s">
        <v>561</v>
      </c>
      <c r="AR14" s="3" t="s">
        <v>561</v>
      </c>
      <c r="AS14" s="3" t="s">
        <v>561</v>
      </c>
      <c r="AT14" s="3" t="s">
        <v>561</v>
      </c>
      <c r="AU14" s="3" t="s">
        <v>499</v>
      </c>
      <c r="AV14" s="3" t="s">
        <v>389</v>
      </c>
      <c r="AW14" s="3" t="s">
        <v>390</v>
      </c>
      <c r="AX14" s="3" t="s">
        <v>390</v>
      </c>
      <c r="AY14" s="3" t="s">
        <v>491</v>
      </c>
      <c r="AZ14" s="5">
        <v>45364</v>
      </c>
      <c r="BA14" s="5">
        <v>45370</v>
      </c>
      <c r="BB14" s="5">
        <v>45399</v>
      </c>
      <c r="BC14" s="22">
        <v>411250.74</v>
      </c>
      <c r="BD14" s="22">
        <v>477050.86</v>
      </c>
      <c r="BG14" s="3" t="s">
        <v>391</v>
      </c>
      <c r="BH14" s="3" t="s">
        <v>561</v>
      </c>
      <c r="BI14" s="3" t="s">
        <v>392</v>
      </c>
      <c r="BJ14" s="3" t="s">
        <v>393</v>
      </c>
      <c r="BK14" s="14">
        <v>47705.086000000003</v>
      </c>
      <c r="BL14" s="5">
        <v>45370</v>
      </c>
      <c r="BM14" s="5">
        <v>45399</v>
      </c>
      <c r="BN14" s="3" t="s">
        <v>512</v>
      </c>
      <c r="BP14" s="3">
        <v>202407</v>
      </c>
      <c r="BQ14" s="3" t="s">
        <v>303</v>
      </c>
      <c r="BR14" s="3" t="s">
        <v>396</v>
      </c>
      <c r="BS14" s="3" t="s">
        <v>501</v>
      </c>
      <c r="BT14" s="3" t="s">
        <v>397</v>
      </c>
      <c r="BU14" s="3" t="s">
        <v>502</v>
      </c>
      <c r="BX14" s="3" t="s">
        <v>306</v>
      </c>
      <c r="BY14" s="3" t="s">
        <v>203</v>
      </c>
      <c r="CA14" s="3" t="s">
        <v>1020</v>
      </c>
      <c r="CG14" s="3" t="s">
        <v>398</v>
      </c>
      <c r="CH14" s="5">
        <v>45397</v>
      </c>
      <c r="CI14" s="3" t="s">
        <v>399</v>
      </c>
    </row>
    <row r="15" spans="1:87" s="3" customFormat="1" x14ac:dyDescent="0.25">
      <c r="A15" s="3">
        <v>2024</v>
      </c>
      <c r="B15" s="5">
        <v>45292</v>
      </c>
      <c r="C15" s="5">
        <v>45382</v>
      </c>
      <c r="D15" s="3" t="s">
        <v>193</v>
      </c>
      <c r="E15" s="3" t="s">
        <v>195</v>
      </c>
      <c r="F15" s="3" t="s">
        <v>200</v>
      </c>
      <c r="G15" s="3" t="s">
        <v>503</v>
      </c>
      <c r="H15" s="3" t="s">
        <v>203</v>
      </c>
      <c r="I15" s="3" t="s">
        <v>492</v>
      </c>
      <c r="J15" s="3" t="s">
        <v>505</v>
      </c>
      <c r="K15" s="3">
        <v>202408</v>
      </c>
      <c r="L15" s="3" t="s">
        <v>506</v>
      </c>
      <c r="M15" s="5">
        <v>45352</v>
      </c>
      <c r="N15" s="3" t="s">
        <v>494</v>
      </c>
      <c r="O15" s="3">
        <v>202408</v>
      </c>
      <c r="T15" s="6" t="s">
        <v>507</v>
      </c>
      <c r="U15" s="6" t="s">
        <v>509</v>
      </c>
      <c r="V15" s="3" t="s">
        <v>511</v>
      </c>
      <c r="AA15" s="3" t="s">
        <v>1038</v>
      </c>
      <c r="AC15" s="3" t="s">
        <v>497</v>
      </c>
      <c r="AD15" s="3" t="s">
        <v>212</v>
      </c>
      <c r="AE15" s="3" t="s">
        <v>498</v>
      </c>
      <c r="AF15" s="3">
        <v>2007</v>
      </c>
      <c r="AG15" s="3" t="s">
        <v>561</v>
      </c>
      <c r="AH15" s="3" t="s">
        <v>237</v>
      </c>
      <c r="AI15" s="3" t="s">
        <v>271</v>
      </c>
      <c r="AJ15" s="15">
        <v>1</v>
      </c>
      <c r="AK15" s="3" t="s">
        <v>387</v>
      </c>
      <c r="AL15" s="16">
        <v>1</v>
      </c>
      <c r="AM15" s="3" t="s">
        <v>387</v>
      </c>
      <c r="AN15" s="17">
        <v>3</v>
      </c>
      <c r="AO15" s="3" t="s">
        <v>284</v>
      </c>
      <c r="AP15" s="3">
        <v>23020</v>
      </c>
      <c r="AQ15" s="3" t="s">
        <v>561</v>
      </c>
      <c r="AR15" s="3" t="s">
        <v>561</v>
      </c>
      <c r="AS15" s="3" t="s">
        <v>561</v>
      </c>
      <c r="AT15" s="3" t="s">
        <v>561</v>
      </c>
      <c r="AU15" s="3" t="s">
        <v>499</v>
      </c>
      <c r="AV15" s="3" t="s">
        <v>389</v>
      </c>
      <c r="AW15" s="3" t="s">
        <v>390</v>
      </c>
      <c r="AX15" s="3" t="s">
        <v>390</v>
      </c>
      <c r="AY15" s="3" t="s">
        <v>503</v>
      </c>
      <c r="AZ15" s="5">
        <v>45364</v>
      </c>
      <c r="BA15" s="5">
        <v>45370</v>
      </c>
      <c r="BB15" s="5">
        <v>45399</v>
      </c>
      <c r="BC15" s="22">
        <v>361731.59</v>
      </c>
      <c r="BD15" s="22">
        <v>419608.64</v>
      </c>
      <c r="BG15" s="3" t="s">
        <v>391</v>
      </c>
      <c r="BH15" s="3" t="s">
        <v>561</v>
      </c>
      <c r="BI15" s="3" t="s">
        <v>392</v>
      </c>
      <c r="BJ15" s="3" t="s">
        <v>393</v>
      </c>
      <c r="BK15" s="14">
        <v>41960.864000000001</v>
      </c>
      <c r="BL15" s="5">
        <v>45370</v>
      </c>
      <c r="BM15" s="5">
        <v>45399</v>
      </c>
      <c r="BN15" s="3" t="s">
        <v>513</v>
      </c>
      <c r="BP15" s="3">
        <v>202408</v>
      </c>
      <c r="BQ15" s="3" t="s">
        <v>303</v>
      </c>
      <c r="BR15" s="3" t="s">
        <v>396</v>
      </c>
      <c r="BS15" s="3" t="s">
        <v>504</v>
      </c>
      <c r="BT15" s="3" t="s">
        <v>397</v>
      </c>
      <c r="BU15" s="3" t="s">
        <v>502</v>
      </c>
      <c r="BX15" s="3" t="s">
        <v>306</v>
      </c>
      <c r="BY15" s="3" t="s">
        <v>203</v>
      </c>
      <c r="CA15" s="3" t="s">
        <v>1020</v>
      </c>
      <c r="CG15" s="3" t="s">
        <v>398</v>
      </c>
      <c r="CH15" s="5">
        <v>45397</v>
      </c>
      <c r="CI15" s="3" t="s">
        <v>399</v>
      </c>
    </row>
    <row r="16" spans="1:87" s="3" customFormat="1" x14ac:dyDescent="0.25">
      <c r="A16" s="3">
        <v>2024</v>
      </c>
      <c r="B16" s="5">
        <v>45292</v>
      </c>
      <c r="C16" s="5">
        <v>45382</v>
      </c>
      <c r="D16" s="3" t="s">
        <v>193</v>
      </c>
      <c r="E16" s="3" t="s">
        <v>195</v>
      </c>
      <c r="F16" s="3" t="s">
        <v>200</v>
      </c>
      <c r="G16" s="3" t="s">
        <v>515</v>
      </c>
      <c r="H16" s="3" t="s">
        <v>203</v>
      </c>
      <c r="I16" s="3" t="s">
        <v>492</v>
      </c>
      <c r="J16" s="3" t="s">
        <v>361</v>
      </c>
      <c r="K16" s="3">
        <v>202409</v>
      </c>
      <c r="L16" s="3" t="s">
        <v>516</v>
      </c>
      <c r="M16" s="5">
        <v>45362</v>
      </c>
      <c r="N16" s="3" t="s">
        <v>517</v>
      </c>
      <c r="O16" s="3">
        <v>202409</v>
      </c>
      <c r="T16" s="6" t="s">
        <v>518</v>
      </c>
      <c r="U16" s="3" t="s">
        <v>519</v>
      </c>
      <c r="V16" s="3" t="s">
        <v>520</v>
      </c>
      <c r="W16" s="4" t="s">
        <v>1032</v>
      </c>
      <c r="X16" s="4" t="s">
        <v>407</v>
      </c>
      <c r="Y16" s="4" t="s">
        <v>1033</v>
      </c>
      <c r="Z16" s="3" t="s">
        <v>205</v>
      </c>
      <c r="AC16" s="3" t="s">
        <v>421</v>
      </c>
      <c r="AD16" s="3" t="s">
        <v>212</v>
      </c>
      <c r="AE16" s="4" t="s">
        <v>422</v>
      </c>
      <c r="AF16" s="3">
        <v>215</v>
      </c>
      <c r="AG16" s="3" t="s">
        <v>561</v>
      </c>
      <c r="AH16" s="3" t="s">
        <v>246</v>
      </c>
      <c r="AI16" s="4" t="s">
        <v>423</v>
      </c>
      <c r="AJ16" s="15">
        <v>1</v>
      </c>
      <c r="AK16" s="3" t="s">
        <v>387</v>
      </c>
      <c r="AL16" s="16">
        <v>1</v>
      </c>
      <c r="AM16" s="3" t="s">
        <v>387</v>
      </c>
      <c r="AN16" s="17">
        <v>3</v>
      </c>
      <c r="AO16" s="3" t="s">
        <v>284</v>
      </c>
      <c r="AP16" s="3">
        <v>23070</v>
      </c>
      <c r="AQ16" s="3" t="s">
        <v>561</v>
      </c>
      <c r="AR16" s="3" t="s">
        <v>561</v>
      </c>
      <c r="AS16" s="3" t="s">
        <v>561</v>
      </c>
      <c r="AT16" s="3" t="s">
        <v>561</v>
      </c>
      <c r="AU16" s="3" t="s">
        <v>499</v>
      </c>
      <c r="AV16" s="3" t="s">
        <v>389</v>
      </c>
      <c r="AW16" s="3" t="s">
        <v>390</v>
      </c>
      <c r="AX16" s="3" t="s">
        <v>390</v>
      </c>
      <c r="AY16" s="3" t="s">
        <v>515</v>
      </c>
      <c r="AZ16" s="5">
        <v>45370</v>
      </c>
      <c r="BA16" s="5">
        <v>45383</v>
      </c>
      <c r="BB16" s="5">
        <v>45412</v>
      </c>
      <c r="BC16" s="22">
        <v>241232.06</v>
      </c>
      <c r="BD16" s="22">
        <v>279829.19</v>
      </c>
      <c r="BG16" s="3" t="s">
        <v>391</v>
      </c>
      <c r="BH16" s="3" t="s">
        <v>561</v>
      </c>
      <c r="BI16" s="3" t="s">
        <v>392</v>
      </c>
      <c r="BJ16" s="3" t="s">
        <v>393</v>
      </c>
      <c r="BK16" s="14">
        <v>27982.919000000002</v>
      </c>
      <c r="BL16" s="5">
        <v>45383</v>
      </c>
      <c r="BM16" s="5">
        <v>45412</v>
      </c>
      <c r="BN16" s="3" t="s">
        <v>521</v>
      </c>
      <c r="BP16" s="3">
        <v>202409</v>
      </c>
      <c r="BQ16" s="3" t="s">
        <v>303</v>
      </c>
      <c r="BR16" s="3" t="s">
        <v>396</v>
      </c>
      <c r="BS16" s="3" t="s">
        <v>1030</v>
      </c>
      <c r="BT16" s="3" t="s">
        <v>474</v>
      </c>
      <c r="BU16" s="3" t="s">
        <v>1031</v>
      </c>
      <c r="BX16" s="3" t="s">
        <v>306</v>
      </c>
      <c r="BY16" s="3" t="s">
        <v>203</v>
      </c>
      <c r="CA16" s="3" t="s">
        <v>1020</v>
      </c>
      <c r="CG16" s="3" t="s">
        <v>398</v>
      </c>
      <c r="CH16" s="5">
        <v>45397</v>
      </c>
      <c r="CI16" s="3" t="s">
        <v>399</v>
      </c>
    </row>
    <row r="17" spans="1:87" s="3" customFormat="1" x14ac:dyDescent="0.25">
      <c r="A17" s="3">
        <v>2024</v>
      </c>
      <c r="B17" s="5">
        <v>45292</v>
      </c>
      <c r="C17" s="5">
        <v>45382</v>
      </c>
      <c r="D17" s="3" t="s">
        <v>193</v>
      </c>
      <c r="E17" s="3" t="s">
        <v>195</v>
      </c>
      <c r="F17" s="3" t="s">
        <v>200</v>
      </c>
      <c r="G17" s="3" t="s">
        <v>523</v>
      </c>
      <c r="H17" s="3" t="s">
        <v>203</v>
      </c>
      <c r="I17" s="3" t="s">
        <v>492</v>
      </c>
      <c r="J17" s="3" t="s">
        <v>361</v>
      </c>
      <c r="K17" s="3">
        <v>202410</v>
      </c>
      <c r="L17" s="3" t="s">
        <v>537</v>
      </c>
      <c r="M17" s="5">
        <v>45362</v>
      </c>
      <c r="N17" s="3" t="s">
        <v>539</v>
      </c>
      <c r="O17" s="3">
        <v>202410</v>
      </c>
      <c r="T17" s="3" t="s">
        <v>529</v>
      </c>
      <c r="U17" s="3" t="s">
        <v>530</v>
      </c>
      <c r="V17" s="3" t="s">
        <v>531</v>
      </c>
      <c r="W17" s="3" t="s">
        <v>524</v>
      </c>
      <c r="X17" s="3" t="s">
        <v>525</v>
      </c>
      <c r="Y17" s="3" t="s">
        <v>1039</v>
      </c>
      <c r="Z17" s="3" t="s">
        <v>205</v>
      </c>
      <c r="AC17" s="3" t="s">
        <v>527</v>
      </c>
      <c r="AD17" s="3" t="s">
        <v>212</v>
      </c>
      <c r="AE17" s="3" t="s">
        <v>1040</v>
      </c>
      <c r="AF17" s="3">
        <v>255</v>
      </c>
      <c r="AG17" s="3" t="s">
        <v>561</v>
      </c>
      <c r="AH17" s="3" t="s">
        <v>237</v>
      </c>
      <c r="AI17" s="3" t="s">
        <v>528</v>
      </c>
      <c r="AJ17" s="15">
        <v>1</v>
      </c>
      <c r="AK17" s="3" t="s">
        <v>387</v>
      </c>
      <c r="AL17" s="16">
        <v>1</v>
      </c>
      <c r="AM17" s="3" t="s">
        <v>387</v>
      </c>
      <c r="AN17" s="17">
        <v>3</v>
      </c>
      <c r="AO17" s="3" t="s">
        <v>284</v>
      </c>
      <c r="AP17" s="3">
        <v>23084</v>
      </c>
      <c r="AQ17" s="3" t="s">
        <v>561</v>
      </c>
      <c r="AR17" s="3" t="s">
        <v>561</v>
      </c>
      <c r="AS17" s="3" t="s">
        <v>561</v>
      </c>
      <c r="AT17" s="3" t="s">
        <v>561</v>
      </c>
      <c r="AU17" s="3" t="s">
        <v>499</v>
      </c>
      <c r="AV17" s="3" t="s">
        <v>389</v>
      </c>
      <c r="AW17" s="3" t="s">
        <v>390</v>
      </c>
      <c r="AX17" s="3" t="s">
        <v>390</v>
      </c>
      <c r="AY17" s="3" t="s">
        <v>523</v>
      </c>
      <c r="AZ17" s="5">
        <v>45372</v>
      </c>
      <c r="BA17" s="5">
        <v>45383</v>
      </c>
      <c r="BB17" s="5">
        <v>45397</v>
      </c>
      <c r="BC17" s="22">
        <v>242433.85</v>
      </c>
      <c r="BD17" s="22">
        <v>281223.27</v>
      </c>
      <c r="BG17" s="3" t="s">
        <v>391</v>
      </c>
      <c r="BH17" s="3" t="s">
        <v>561</v>
      </c>
      <c r="BI17" s="3" t="s">
        <v>392</v>
      </c>
      <c r="BJ17" s="3" t="s">
        <v>393</v>
      </c>
      <c r="BK17" s="14">
        <v>28122.327000000005</v>
      </c>
      <c r="BL17" s="5">
        <v>45383</v>
      </c>
      <c r="BM17" s="5">
        <v>45397</v>
      </c>
      <c r="BN17" s="3" t="s">
        <v>532</v>
      </c>
      <c r="BP17" s="3">
        <v>202410</v>
      </c>
      <c r="BQ17" s="3" t="s">
        <v>303</v>
      </c>
      <c r="BR17" s="3" t="s">
        <v>396</v>
      </c>
      <c r="BS17" s="3" t="s">
        <v>1030</v>
      </c>
      <c r="BT17" s="3" t="s">
        <v>397</v>
      </c>
      <c r="BU17" s="3" t="s">
        <v>1041</v>
      </c>
      <c r="BX17" s="3" t="s">
        <v>306</v>
      </c>
      <c r="BY17" s="3" t="s">
        <v>203</v>
      </c>
      <c r="CA17" s="3" t="s">
        <v>1020</v>
      </c>
      <c r="CG17" s="3" t="s">
        <v>398</v>
      </c>
      <c r="CH17" s="5">
        <v>45397</v>
      </c>
      <c r="CI17" s="3" t="s">
        <v>399</v>
      </c>
    </row>
    <row r="18" spans="1:87" s="3" customFormat="1" x14ac:dyDescent="0.25">
      <c r="A18" s="3">
        <v>2024</v>
      </c>
      <c r="B18" s="5">
        <v>45292</v>
      </c>
      <c r="C18" s="5">
        <v>45382</v>
      </c>
      <c r="D18" s="3" t="s">
        <v>193</v>
      </c>
      <c r="E18" s="3" t="s">
        <v>195</v>
      </c>
      <c r="F18" s="3" t="s">
        <v>200</v>
      </c>
      <c r="G18" s="3" t="s">
        <v>536</v>
      </c>
      <c r="H18" s="3" t="s">
        <v>203</v>
      </c>
      <c r="I18" s="3" t="s">
        <v>492</v>
      </c>
      <c r="J18" s="3" t="s">
        <v>361</v>
      </c>
      <c r="K18" s="3">
        <v>202411</v>
      </c>
      <c r="L18" s="3" t="s">
        <v>538</v>
      </c>
      <c r="M18" s="5">
        <v>45362</v>
      </c>
      <c r="N18" s="3" t="s">
        <v>540</v>
      </c>
      <c r="O18" s="3">
        <v>202411</v>
      </c>
      <c r="T18" s="3" t="s">
        <v>541</v>
      </c>
      <c r="U18" s="6" t="s">
        <v>542</v>
      </c>
      <c r="V18" s="3" t="s">
        <v>543</v>
      </c>
      <c r="W18" s="3" t="s">
        <v>403</v>
      </c>
      <c r="X18" s="3" t="s">
        <v>1042</v>
      </c>
      <c r="Y18" s="3" t="s">
        <v>1043</v>
      </c>
      <c r="Z18" s="3" t="s">
        <v>204</v>
      </c>
      <c r="AC18" s="3" t="s">
        <v>544</v>
      </c>
      <c r="AD18" s="3" t="s">
        <v>212</v>
      </c>
      <c r="AE18" s="3" t="s">
        <v>273</v>
      </c>
      <c r="AF18" s="3" t="s">
        <v>439</v>
      </c>
      <c r="AG18" s="3" t="s">
        <v>561</v>
      </c>
      <c r="AH18" s="3" t="s">
        <v>237</v>
      </c>
      <c r="AI18" s="3" t="s">
        <v>545</v>
      </c>
      <c r="AJ18" s="15">
        <v>1</v>
      </c>
      <c r="AK18" s="3" t="s">
        <v>387</v>
      </c>
      <c r="AL18" s="16">
        <v>1</v>
      </c>
      <c r="AM18" s="3" t="s">
        <v>387</v>
      </c>
      <c r="AN18" s="17">
        <v>3</v>
      </c>
      <c r="AO18" s="3" t="s">
        <v>284</v>
      </c>
      <c r="AP18" s="3">
        <v>23070</v>
      </c>
      <c r="AQ18" s="3" t="s">
        <v>561</v>
      </c>
      <c r="AR18" s="3" t="s">
        <v>561</v>
      </c>
      <c r="AS18" s="3" t="s">
        <v>561</v>
      </c>
      <c r="AT18" s="3" t="s">
        <v>561</v>
      </c>
      <c r="AU18" s="3" t="s">
        <v>499</v>
      </c>
      <c r="AV18" s="3" t="s">
        <v>389</v>
      </c>
      <c r="AW18" s="3" t="s">
        <v>390</v>
      </c>
      <c r="AX18" s="3" t="s">
        <v>390</v>
      </c>
      <c r="AY18" s="3" t="s">
        <v>536</v>
      </c>
      <c r="AZ18" s="5">
        <v>45372</v>
      </c>
      <c r="BA18" s="5">
        <v>45383</v>
      </c>
      <c r="BB18" s="5">
        <v>45412</v>
      </c>
      <c r="BC18" s="22">
        <v>335759</v>
      </c>
      <c r="BD18" s="22">
        <v>389480.44</v>
      </c>
      <c r="BG18" s="3" t="s">
        <v>391</v>
      </c>
      <c r="BH18" s="3" t="s">
        <v>561</v>
      </c>
      <c r="BI18" s="3" t="s">
        <v>392</v>
      </c>
      <c r="BJ18" s="3" t="s">
        <v>393</v>
      </c>
      <c r="BK18" s="14">
        <v>155792.17000000001</v>
      </c>
      <c r="BL18" s="5">
        <v>45383</v>
      </c>
      <c r="BM18" s="5">
        <v>45412</v>
      </c>
      <c r="BN18" s="3" t="s">
        <v>546</v>
      </c>
      <c r="BP18" s="3">
        <v>202411</v>
      </c>
      <c r="BQ18" s="3" t="s">
        <v>303</v>
      </c>
      <c r="BR18" s="3" t="s">
        <v>396</v>
      </c>
      <c r="BS18" s="3" t="s">
        <v>1030</v>
      </c>
      <c r="BT18" s="3" t="s">
        <v>1044</v>
      </c>
      <c r="BU18" s="3" t="s">
        <v>1045</v>
      </c>
      <c r="BX18" s="3" t="s">
        <v>306</v>
      </c>
      <c r="BY18" s="3" t="s">
        <v>203</v>
      </c>
      <c r="CA18" s="3" t="s">
        <v>1020</v>
      </c>
      <c r="CG18" s="3" t="s">
        <v>398</v>
      </c>
      <c r="CH18" s="5">
        <v>45397</v>
      </c>
      <c r="CI18" s="3" t="s">
        <v>399</v>
      </c>
    </row>
    <row r="19" spans="1:87" s="28" customFormat="1" x14ac:dyDescent="0.25">
      <c r="A19" s="28">
        <v>2024</v>
      </c>
      <c r="B19" s="29">
        <v>45292</v>
      </c>
      <c r="C19" s="29">
        <v>45382</v>
      </c>
      <c r="D19" s="28" t="s">
        <v>193</v>
      </c>
      <c r="E19" s="28" t="s">
        <v>195</v>
      </c>
      <c r="F19" s="28" t="s">
        <v>200</v>
      </c>
      <c r="G19" s="28" t="s">
        <v>552</v>
      </c>
      <c r="H19" s="28" t="s">
        <v>203</v>
      </c>
      <c r="I19" s="28" t="s">
        <v>492</v>
      </c>
      <c r="J19" s="28" t="s">
        <v>441</v>
      </c>
      <c r="K19" s="28">
        <v>202412</v>
      </c>
      <c r="L19" s="28" t="s">
        <v>553</v>
      </c>
      <c r="M19" s="29">
        <v>45362</v>
      </c>
      <c r="N19" s="28" t="s">
        <v>554</v>
      </c>
      <c r="O19" s="28">
        <v>202412</v>
      </c>
      <c r="T19" s="28" t="s">
        <v>555</v>
      </c>
      <c r="U19" s="30" t="s">
        <v>556</v>
      </c>
      <c r="V19" s="30" t="s">
        <v>557</v>
      </c>
      <c r="W19" s="28" t="s">
        <v>533</v>
      </c>
      <c r="X19" s="28" t="s">
        <v>1046</v>
      </c>
      <c r="Y19" s="28" t="s">
        <v>534</v>
      </c>
      <c r="Z19" s="28" t="s">
        <v>205</v>
      </c>
      <c r="AC19" s="28" t="s">
        <v>550</v>
      </c>
      <c r="AD19" s="28" t="s">
        <v>212</v>
      </c>
      <c r="AE19" s="28" t="s">
        <v>558</v>
      </c>
      <c r="AF19" s="28">
        <v>2818</v>
      </c>
      <c r="AG19" s="28" t="s">
        <v>561</v>
      </c>
      <c r="AH19" s="28" t="s">
        <v>237</v>
      </c>
      <c r="AI19" s="28" t="s">
        <v>559</v>
      </c>
      <c r="AJ19" s="31">
        <v>1</v>
      </c>
      <c r="AK19" s="28" t="s">
        <v>387</v>
      </c>
      <c r="AL19" s="32">
        <v>1</v>
      </c>
      <c r="AM19" s="28" t="s">
        <v>387</v>
      </c>
      <c r="AN19" s="33">
        <v>3</v>
      </c>
      <c r="AO19" s="28" t="s">
        <v>284</v>
      </c>
      <c r="AP19" s="28">
        <v>23060</v>
      </c>
      <c r="AQ19" s="28" t="s">
        <v>561</v>
      </c>
      <c r="AR19" s="28" t="s">
        <v>561</v>
      </c>
      <c r="AS19" s="28" t="s">
        <v>561</v>
      </c>
      <c r="AT19" s="28" t="s">
        <v>561</v>
      </c>
      <c r="AU19" s="28" t="s">
        <v>499</v>
      </c>
      <c r="AV19" s="28" t="s">
        <v>389</v>
      </c>
      <c r="AW19" s="28" t="s">
        <v>390</v>
      </c>
      <c r="AX19" s="28" t="s">
        <v>390</v>
      </c>
      <c r="AY19" s="28" t="s">
        <v>552</v>
      </c>
      <c r="AZ19" s="29">
        <v>45372</v>
      </c>
      <c r="BA19" s="29">
        <v>45383</v>
      </c>
      <c r="BB19" s="29">
        <v>45412</v>
      </c>
      <c r="BC19" s="34">
        <v>431032</v>
      </c>
      <c r="BD19" s="34">
        <v>499997.12</v>
      </c>
      <c r="BG19" s="28" t="s">
        <v>391</v>
      </c>
      <c r="BH19" s="28" t="s">
        <v>561</v>
      </c>
      <c r="BI19" s="28" t="s">
        <v>392</v>
      </c>
      <c r="BJ19" s="28" t="s">
        <v>393</v>
      </c>
      <c r="BK19" s="35">
        <v>199998.85</v>
      </c>
      <c r="BL19" s="29">
        <v>45383</v>
      </c>
      <c r="BM19" s="29">
        <v>45412</v>
      </c>
      <c r="BN19" s="28" t="s">
        <v>560</v>
      </c>
      <c r="BQ19" s="28" t="s">
        <v>303</v>
      </c>
      <c r="BR19" s="28" t="s">
        <v>396</v>
      </c>
      <c r="BS19" s="28" t="s">
        <v>444</v>
      </c>
      <c r="BT19" s="28" t="s">
        <v>397</v>
      </c>
      <c r="BU19" s="28" t="s">
        <v>1047</v>
      </c>
      <c r="BX19" s="28" t="s">
        <v>306</v>
      </c>
      <c r="BY19" s="28" t="s">
        <v>203</v>
      </c>
      <c r="CA19" s="28" t="s">
        <v>1020</v>
      </c>
      <c r="CG19" s="28" t="s">
        <v>398</v>
      </c>
      <c r="CH19" s="29">
        <v>45397</v>
      </c>
      <c r="CI19" s="28" t="s">
        <v>399</v>
      </c>
    </row>
    <row r="20" spans="1:87" s="28" customFormat="1" x14ac:dyDescent="0.25">
      <c r="A20" s="28">
        <v>2024</v>
      </c>
      <c r="B20" s="29">
        <v>45383</v>
      </c>
      <c r="C20" s="29">
        <v>45473</v>
      </c>
      <c r="D20" s="28" t="s">
        <v>192</v>
      </c>
      <c r="E20" s="28" t="s">
        <v>195</v>
      </c>
      <c r="F20" s="28" t="s">
        <v>200</v>
      </c>
      <c r="G20" s="28" t="s">
        <v>564</v>
      </c>
      <c r="H20" s="28" t="s">
        <v>203</v>
      </c>
      <c r="I20" s="28" t="s">
        <v>492</v>
      </c>
      <c r="J20" s="30" t="s">
        <v>565</v>
      </c>
      <c r="K20" s="28">
        <v>202413</v>
      </c>
      <c r="L20" s="28" t="s">
        <v>621</v>
      </c>
      <c r="M20" s="29">
        <v>45391</v>
      </c>
      <c r="N20" s="28" t="s">
        <v>566</v>
      </c>
      <c r="O20" s="28">
        <v>202413</v>
      </c>
      <c r="P20" s="29">
        <v>45394</v>
      </c>
      <c r="Q20" s="28">
        <v>202413</v>
      </c>
      <c r="R20" s="28">
        <v>202413</v>
      </c>
      <c r="S20" s="28" t="s">
        <v>567</v>
      </c>
      <c r="T20" s="28" t="s">
        <v>568</v>
      </c>
      <c r="U20" s="28" t="s">
        <v>569</v>
      </c>
      <c r="V20" s="28" t="s">
        <v>570</v>
      </c>
      <c r="W20" s="28" t="s">
        <v>475</v>
      </c>
      <c r="X20" s="28" t="s">
        <v>476</v>
      </c>
      <c r="Y20" s="28" t="s">
        <v>1048</v>
      </c>
      <c r="Z20" s="28" t="s">
        <v>205</v>
      </c>
      <c r="AC20" s="28" t="s">
        <v>549</v>
      </c>
      <c r="AD20" s="28" t="s">
        <v>212</v>
      </c>
      <c r="AE20" s="28" t="s">
        <v>1049</v>
      </c>
      <c r="AF20" s="28">
        <v>200</v>
      </c>
      <c r="AG20" s="28" t="s">
        <v>561</v>
      </c>
      <c r="AH20" s="28" t="s">
        <v>237</v>
      </c>
      <c r="AI20" s="28" t="s">
        <v>440</v>
      </c>
      <c r="AK20" s="28" t="s">
        <v>1050</v>
      </c>
      <c r="AM20" s="28" t="s">
        <v>571</v>
      </c>
      <c r="AN20" s="33">
        <v>3</v>
      </c>
      <c r="AO20" s="28" t="s">
        <v>284</v>
      </c>
      <c r="AP20" s="28">
        <v>23600</v>
      </c>
      <c r="AQ20" s="28" t="s">
        <v>561</v>
      </c>
      <c r="AR20" s="28" t="s">
        <v>561</v>
      </c>
      <c r="AS20" s="28" t="s">
        <v>561</v>
      </c>
      <c r="AT20" s="28" t="s">
        <v>561</v>
      </c>
      <c r="AU20" s="28" t="s">
        <v>388</v>
      </c>
      <c r="AV20" s="28" t="s">
        <v>389</v>
      </c>
      <c r="AW20" s="28" t="s">
        <v>390</v>
      </c>
      <c r="AX20" s="28" t="s">
        <v>390</v>
      </c>
      <c r="AY20" s="28" t="s">
        <v>564</v>
      </c>
      <c r="AZ20" s="29">
        <v>45401</v>
      </c>
      <c r="BA20" s="29">
        <v>45411</v>
      </c>
      <c r="BB20" s="29">
        <v>45485</v>
      </c>
      <c r="BC20" s="34">
        <v>1696024.15</v>
      </c>
      <c r="BD20" s="34">
        <v>1967388.01</v>
      </c>
      <c r="BG20" s="28" t="s">
        <v>391</v>
      </c>
      <c r="BH20" s="28" t="s">
        <v>561</v>
      </c>
      <c r="BI20" s="28" t="s">
        <v>392</v>
      </c>
      <c r="BJ20" s="28" t="s">
        <v>393</v>
      </c>
      <c r="BK20" s="35">
        <f>(BD20*0.1)+590216.4</f>
        <v>786955.201</v>
      </c>
      <c r="BL20" s="29">
        <v>45411</v>
      </c>
      <c r="BM20" s="29">
        <v>45485</v>
      </c>
      <c r="BN20" s="28" t="s">
        <v>572</v>
      </c>
      <c r="BQ20" s="28" t="s">
        <v>303</v>
      </c>
      <c r="BR20" s="28" t="s">
        <v>396</v>
      </c>
      <c r="BS20" s="28" t="s">
        <v>1051</v>
      </c>
      <c r="BT20" s="28" t="s">
        <v>655</v>
      </c>
      <c r="BU20" s="28" t="s">
        <v>1052</v>
      </c>
      <c r="BX20" s="28" t="s">
        <v>306</v>
      </c>
      <c r="BY20" s="28" t="s">
        <v>203</v>
      </c>
      <c r="CA20" s="28" t="s">
        <v>1020</v>
      </c>
      <c r="CG20" s="28" t="s">
        <v>398</v>
      </c>
      <c r="CH20" s="29">
        <v>45488</v>
      </c>
      <c r="CI20" s="28" t="s">
        <v>399</v>
      </c>
    </row>
    <row r="21" spans="1:87" s="28" customFormat="1" x14ac:dyDescent="0.25">
      <c r="A21" s="28">
        <v>2024</v>
      </c>
      <c r="B21" s="29">
        <v>45383</v>
      </c>
      <c r="C21" s="29">
        <v>45473</v>
      </c>
      <c r="D21" s="28" t="s">
        <v>192</v>
      </c>
      <c r="E21" s="28" t="s">
        <v>195</v>
      </c>
      <c r="F21" s="28" t="s">
        <v>200</v>
      </c>
      <c r="G21" s="28" t="s">
        <v>573</v>
      </c>
      <c r="H21" s="28" t="s">
        <v>203</v>
      </c>
      <c r="I21" s="28" t="s">
        <v>587</v>
      </c>
      <c r="J21" s="30" t="s">
        <v>612</v>
      </c>
      <c r="K21" s="28">
        <v>202414</v>
      </c>
      <c r="L21" s="28" t="s">
        <v>588</v>
      </c>
      <c r="M21" s="29">
        <v>45391</v>
      </c>
      <c r="N21" s="28" t="s">
        <v>574</v>
      </c>
      <c r="O21" s="28">
        <v>202414</v>
      </c>
      <c r="P21" s="29">
        <v>45394</v>
      </c>
      <c r="Q21" s="28">
        <v>202414</v>
      </c>
      <c r="R21" s="28">
        <v>202414</v>
      </c>
      <c r="S21" s="28" t="s">
        <v>575</v>
      </c>
      <c r="T21" s="28" t="s">
        <v>576</v>
      </c>
      <c r="U21" s="28" t="s">
        <v>577</v>
      </c>
      <c r="V21" s="28" t="s">
        <v>578</v>
      </c>
      <c r="W21" s="28" t="s">
        <v>1053</v>
      </c>
      <c r="X21" s="28" t="s">
        <v>271</v>
      </c>
      <c r="Y21" s="28" t="s">
        <v>1054</v>
      </c>
      <c r="Z21" s="28" t="s">
        <v>205</v>
      </c>
      <c r="AC21" s="28" t="s">
        <v>581</v>
      </c>
      <c r="AD21" s="28" t="s">
        <v>212</v>
      </c>
      <c r="AE21" s="28" t="s">
        <v>582</v>
      </c>
      <c r="AF21" s="28" t="s">
        <v>439</v>
      </c>
      <c r="AG21" s="28" t="s">
        <v>561</v>
      </c>
      <c r="AH21" s="28" t="s">
        <v>237</v>
      </c>
      <c r="AI21" s="28" t="s">
        <v>1037</v>
      </c>
      <c r="AJ21" s="31">
        <v>1</v>
      </c>
      <c r="AK21" s="28" t="s">
        <v>387</v>
      </c>
      <c r="AL21" s="32">
        <v>1</v>
      </c>
      <c r="AM21" s="28" t="s">
        <v>387</v>
      </c>
      <c r="AN21" s="33">
        <v>3</v>
      </c>
      <c r="AO21" s="28" t="s">
        <v>284</v>
      </c>
      <c r="AP21" s="28">
        <v>23205</v>
      </c>
      <c r="AQ21" s="28" t="s">
        <v>561</v>
      </c>
      <c r="AR21" s="28" t="s">
        <v>561</v>
      </c>
      <c r="AS21" s="28" t="s">
        <v>561</v>
      </c>
      <c r="AT21" s="28" t="s">
        <v>561</v>
      </c>
      <c r="AU21" s="28" t="s">
        <v>388</v>
      </c>
      <c r="AV21" s="28" t="s">
        <v>389</v>
      </c>
      <c r="AW21" s="28" t="s">
        <v>390</v>
      </c>
      <c r="AX21" s="28" t="s">
        <v>390</v>
      </c>
      <c r="AY21" s="28" t="s">
        <v>573</v>
      </c>
      <c r="AZ21" s="29">
        <v>45401</v>
      </c>
      <c r="BA21" s="29">
        <v>45411</v>
      </c>
      <c r="BB21" s="29">
        <v>45485</v>
      </c>
      <c r="BC21" s="34">
        <v>3157817.25</v>
      </c>
      <c r="BD21" s="34">
        <v>3663068.01</v>
      </c>
      <c r="BG21" s="28" t="s">
        <v>391</v>
      </c>
      <c r="BH21" s="28" t="s">
        <v>561</v>
      </c>
      <c r="BI21" s="28" t="s">
        <v>392</v>
      </c>
      <c r="BJ21" s="28" t="s">
        <v>393</v>
      </c>
      <c r="BK21" s="35">
        <f>(BD21*0.1)+1098920.4</f>
        <v>1465227.2009999999</v>
      </c>
      <c r="BL21" s="29">
        <v>45411</v>
      </c>
      <c r="BM21" s="29">
        <v>45485</v>
      </c>
      <c r="BN21" s="28" t="s">
        <v>583</v>
      </c>
      <c r="BP21" s="28">
        <v>202414</v>
      </c>
      <c r="BQ21" s="28" t="s">
        <v>303</v>
      </c>
      <c r="BR21" s="28" t="s">
        <v>396</v>
      </c>
      <c r="BS21" s="28" t="s">
        <v>1030</v>
      </c>
      <c r="BT21" s="28" t="s">
        <v>584</v>
      </c>
      <c r="BU21" s="28" t="s">
        <v>585</v>
      </c>
      <c r="BX21" s="28" t="s">
        <v>306</v>
      </c>
      <c r="BY21" s="28" t="s">
        <v>203</v>
      </c>
      <c r="CA21" s="28" t="s">
        <v>1020</v>
      </c>
      <c r="CG21" s="28" t="s">
        <v>398</v>
      </c>
      <c r="CH21" s="29">
        <v>45488</v>
      </c>
      <c r="CI21" s="28" t="s">
        <v>399</v>
      </c>
    </row>
    <row r="22" spans="1:87" s="28" customFormat="1" x14ac:dyDescent="0.25">
      <c r="A22" s="28">
        <v>2024</v>
      </c>
      <c r="B22" s="29">
        <v>45383</v>
      </c>
      <c r="C22" s="29">
        <v>45473</v>
      </c>
      <c r="D22" s="28" t="s">
        <v>192</v>
      </c>
      <c r="E22" s="28" t="s">
        <v>197</v>
      </c>
      <c r="F22" s="28" t="s">
        <v>200</v>
      </c>
      <c r="G22" s="28" t="s">
        <v>586</v>
      </c>
      <c r="H22" s="28" t="s">
        <v>203</v>
      </c>
      <c r="I22" s="28" t="s">
        <v>492</v>
      </c>
      <c r="J22" s="28" t="s">
        <v>565</v>
      </c>
      <c r="K22" s="28">
        <v>202415</v>
      </c>
      <c r="L22" s="28" t="s">
        <v>589</v>
      </c>
      <c r="M22" s="29">
        <v>45404</v>
      </c>
      <c r="N22" s="28" t="s">
        <v>590</v>
      </c>
      <c r="O22" s="28">
        <v>202415</v>
      </c>
      <c r="P22" s="29">
        <v>45406</v>
      </c>
      <c r="Q22" s="28">
        <v>202415</v>
      </c>
      <c r="R22" s="28">
        <v>202415</v>
      </c>
      <c r="S22" s="28" t="s">
        <v>635</v>
      </c>
      <c r="T22" s="28" t="s">
        <v>591</v>
      </c>
      <c r="U22" s="28" t="s">
        <v>592</v>
      </c>
      <c r="V22" s="28" t="s">
        <v>593</v>
      </c>
      <c r="W22" s="28" t="s">
        <v>594</v>
      </c>
      <c r="X22" s="28" t="s">
        <v>595</v>
      </c>
      <c r="Y22" s="28" t="s">
        <v>1055</v>
      </c>
      <c r="Z22" s="28" t="s">
        <v>204</v>
      </c>
      <c r="AC22" s="28" t="s">
        <v>597</v>
      </c>
      <c r="AD22" s="28" t="s">
        <v>212</v>
      </c>
      <c r="AE22" s="28" t="s">
        <v>598</v>
      </c>
      <c r="AF22" s="28">
        <v>2380</v>
      </c>
      <c r="AG22" s="28" t="s">
        <v>561</v>
      </c>
      <c r="AH22" s="28" t="s">
        <v>237</v>
      </c>
      <c r="AI22" s="28" t="s">
        <v>271</v>
      </c>
      <c r="AJ22" s="31">
        <v>1</v>
      </c>
      <c r="AK22" s="28" t="s">
        <v>387</v>
      </c>
      <c r="AL22" s="32">
        <v>1</v>
      </c>
      <c r="AM22" s="28" t="s">
        <v>387</v>
      </c>
      <c r="AN22" s="33">
        <v>3</v>
      </c>
      <c r="AO22" s="28" t="s">
        <v>284</v>
      </c>
      <c r="AP22" s="28">
        <v>23020</v>
      </c>
      <c r="AQ22" s="28" t="s">
        <v>561</v>
      </c>
      <c r="AR22" s="28" t="s">
        <v>561</v>
      </c>
      <c r="AS22" s="28" t="s">
        <v>561</v>
      </c>
      <c r="AT22" s="28" t="s">
        <v>561</v>
      </c>
      <c r="AU22" s="28" t="s">
        <v>388</v>
      </c>
      <c r="AV22" s="28" t="s">
        <v>389</v>
      </c>
      <c r="AW22" s="28" t="s">
        <v>390</v>
      </c>
      <c r="AX22" s="28" t="s">
        <v>390</v>
      </c>
      <c r="AY22" s="28" t="s">
        <v>586</v>
      </c>
      <c r="AZ22" s="29">
        <v>45414</v>
      </c>
      <c r="BA22" s="29">
        <v>45425</v>
      </c>
      <c r="BB22" s="29">
        <v>45469</v>
      </c>
      <c r="BC22" s="34">
        <v>935882</v>
      </c>
      <c r="BD22" s="34">
        <v>1085623.1200000001</v>
      </c>
      <c r="BG22" s="28" t="s">
        <v>391</v>
      </c>
      <c r="BH22" s="28" t="s">
        <v>561</v>
      </c>
      <c r="BI22" s="28" t="s">
        <v>392</v>
      </c>
      <c r="BJ22" s="28" t="s">
        <v>600</v>
      </c>
      <c r="BK22" s="35">
        <f>(BD22*0.1)+542811.56</f>
        <v>651373.87200000009</v>
      </c>
      <c r="BL22" s="29">
        <v>45425</v>
      </c>
      <c r="BM22" s="29">
        <v>45469</v>
      </c>
      <c r="BN22" s="28" t="s">
        <v>601</v>
      </c>
      <c r="BQ22" s="28" t="s">
        <v>303</v>
      </c>
      <c r="BR22" s="28" t="s">
        <v>396</v>
      </c>
      <c r="BS22" s="28" t="s">
        <v>1051</v>
      </c>
      <c r="BT22" s="28" t="s">
        <v>603</v>
      </c>
      <c r="BU22" s="28" t="s">
        <v>604</v>
      </c>
      <c r="BX22" s="28" t="s">
        <v>306</v>
      </c>
      <c r="BY22" s="28" t="s">
        <v>203</v>
      </c>
      <c r="CA22" s="28" t="s">
        <v>1020</v>
      </c>
      <c r="CG22" s="28" t="s">
        <v>398</v>
      </c>
      <c r="CH22" s="29">
        <v>45488</v>
      </c>
      <c r="CI22" s="28" t="s">
        <v>399</v>
      </c>
    </row>
    <row r="23" spans="1:87" s="28" customFormat="1" x14ac:dyDescent="0.25">
      <c r="A23" s="28">
        <v>2024</v>
      </c>
      <c r="B23" s="29">
        <v>45383</v>
      </c>
      <c r="C23" s="29">
        <v>45473</v>
      </c>
      <c r="D23" s="28" t="s">
        <v>192</v>
      </c>
      <c r="E23" s="28" t="s">
        <v>195</v>
      </c>
      <c r="F23" s="28" t="s">
        <v>200</v>
      </c>
      <c r="G23" s="28" t="s">
        <v>611</v>
      </c>
      <c r="H23" s="28" t="s">
        <v>203</v>
      </c>
      <c r="I23" s="28" t="s">
        <v>587</v>
      </c>
      <c r="J23" s="28" t="s">
        <v>612</v>
      </c>
      <c r="K23" s="28">
        <v>202416</v>
      </c>
      <c r="L23" s="28" t="s">
        <v>613</v>
      </c>
      <c r="M23" s="29">
        <v>45419</v>
      </c>
      <c r="N23" s="28" t="s">
        <v>614</v>
      </c>
      <c r="O23" s="28">
        <v>202416</v>
      </c>
      <c r="P23" s="29">
        <v>45421</v>
      </c>
      <c r="Q23" s="28">
        <v>202416</v>
      </c>
      <c r="R23" s="28">
        <v>202416</v>
      </c>
      <c r="S23" s="28" t="s">
        <v>615</v>
      </c>
      <c r="T23" s="28" t="s">
        <v>616</v>
      </c>
      <c r="U23" s="28" t="s">
        <v>617</v>
      </c>
      <c r="V23" s="28" t="s">
        <v>618</v>
      </c>
      <c r="W23" s="28" t="s">
        <v>365</v>
      </c>
      <c r="X23" s="28" t="s">
        <v>265</v>
      </c>
      <c r="Y23" s="28" t="s">
        <v>366</v>
      </c>
      <c r="Z23" s="28" t="s">
        <v>204</v>
      </c>
      <c r="AC23" s="28" t="s">
        <v>384</v>
      </c>
      <c r="AD23" s="28" t="s">
        <v>212</v>
      </c>
      <c r="AE23" s="28" t="s">
        <v>385</v>
      </c>
      <c r="AF23" s="28">
        <v>182</v>
      </c>
      <c r="AG23" s="28" t="s">
        <v>561</v>
      </c>
      <c r="AH23" s="28" t="s">
        <v>246</v>
      </c>
      <c r="AI23" s="28" t="s">
        <v>386</v>
      </c>
      <c r="AJ23" s="31">
        <v>1</v>
      </c>
      <c r="AK23" s="28" t="s">
        <v>387</v>
      </c>
      <c r="AL23" s="32">
        <v>1</v>
      </c>
      <c r="AM23" s="28" t="s">
        <v>387</v>
      </c>
      <c r="AN23" s="33">
        <v>3</v>
      </c>
      <c r="AO23" s="28" t="s">
        <v>284</v>
      </c>
      <c r="AP23" s="28">
        <v>23090</v>
      </c>
      <c r="AQ23" s="28" t="s">
        <v>561</v>
      </c>
      <c r="AR23" s="28" t="s">
        <v>561</v>
      </c>
      <c r="AS23" s="28" t="s">
        <v>561</v>
      </c>
      <c r="AT23" s="28" t="s">
        <v>561</v>
      </c>
      <c r="AU23" s="28" t="s">
        <v>388</v>
      </c>
      <c r="AV23" s="28" t="s">
        <v>389</v>
      </c>
      <c r="AW23" s="28" t="s">
        <v>390</v>
      </c>
      <c r="AX23" s="28" t="s">
        <v>390</v>
      </c>
      <c r="AY23" s="28" t="s">
        <v>611</v>
      </c>
      <c r="AZ23" s="29">
        <v>45429</v>
      </c>
      <c r="BA23" s="29">
        <v>45439</v>
      </c>
      <c r="BB23" s="29">
        <v>45528</v>
      </c>
      <c r="BC23" s="34">
        <v>3162740.99</v>
      </c>
      <c r="BD23" s="34">
        <v>3668779.55</v>
      </c>
      <c r="BG23" s="28" t="s">
        <v>391</v>
      </c>
      <c r="BH23" s="28" t="s">
        <v>561</v>
      </c>
      <c r="BI23" s="28" t="s">
        <v>392</v>
      </c>
      <c r="BJ23" s="28" t="s">
        <v>393</v>
      </c>
      <c r="BK23" s="35">
        <f>(BD23*0.1)+1100633.87</f>
        <v>1467511.8250000002</v>
      </c>
      <c r="BL23" s="29">
        <v>45439</v>
      </c>
      <c r="BM23" s="29">
        <v>45528</v>
      </c>
      <c r="BN23" s="28" t="s">
        <v>619</v>
      </c>
      <c r="BQ23" s="28" t="s">
        <v>303</v>
      </c>
      <c r="BR23" s="28" t="s">
        <v>396</v>
      </c>
      <c r="BS23" s="28" t="s">
        <v>1030</v>
      </c>
      <c r="BT23" s="28" t="s">
        <v>397</v>
      </c>
      <c r="BU23" s="28" t="s">
        <v>1031</v>
      </c>
      <c r="BX23" s="28" t="s">
        <v>306</v>
      </c>
      <c r="BY23" s="28" t="s">
        <v>203</v>
      </c>
      <c r="CA23" s="28" t="s">
        <v>1020</v>
      </c>
      <c r="CG23" s="28" t="s">
        <v>398</v>
      </c>
      <c r="CH23" s="29">
        <v>45488</v>
      </c>
      <c r="CI23" s="28" t="s">
        <v>399</v>
      </c>
    </row>
    <row r="24" spans="1:87" s="28" customFormat="1" x14ac:dyDescent="0.25">
      <c r="A24" s="28">
        <v>2024</v>
      </c>
      <c r="B24" s="29">
        <v>45383</v>
      </c>
      <c r="C24" s="29">
        <v>45473</v>
      </c>
      <c r="D24" s="28" t="s">
        <v>191</v>
      </c>
      <c r="E24" s="28" t="s">
        <v>197</v>
      </c>
      <c r="F24" s="28" t="s">
        <v>200</v>
      </c>
      <c r="G24" s="28" t="s">
        <v>620</v>
      </c>
      <c r="H24" s="28" t="s">
        <v>203</v>
      </c>
      <c r="I24" s="28" t="s">
        <v>587</v>
      </c>
      <c r="J24" s="28" t="s">
        <v>565</v>
      </c>
      <c r="K24" s="28">
        <v>202417</v>
      </c>
      <c r="L24" s="30" t="s">
        <v>622</v>
      </c>
      <c r="M24" s="29">
        <v>45425</v>
      </c>
      <c r="N24" s="28" t="s">
        <v>623</v>
      </c>
      <c r="O24" s="28">
        <v>202417</v>
      </c>
      <c r="P24" s="29">
        <v>45428</v>
      </c>
      <c r="Q24" s="28">
        <v>202417</v>
      </c>
      <c r="R24" s="28">
        <v>202417</v>
      </c>
      <c r="S24" s="28" t="s">
        <v>634</v>
      </c>
      <c r="T24" s="28" t="s">
        <v>636</v>
      </c>
      <c r="U24" s="28" t="s">
        <v>637</v>
      </c>
      <c r="V24" s="28" t="s">
        <v>638</v>
      </c>
      <c r="AA24" s="28" t="s">
        <v>624</v>
      </c>
      <c r="AC24" s="28" t="s">
        <v>625</v>
      </c>
      <c r="AD24" s="28" t="s">
        <v>212</v>
      </c>
      <c r="AE24" s="28" t="s">
        <v>639</v>
      </c>
      <c r="AF24" s="28">
        <v>2420</v>
      </c>
      <c r="AG24" s="28" t="s">
        <v>561</v>
      </c>
      <c r="AH24" s="28" t="s">
        <v>237</v>
      </c>
      <c r="AI24" s="28" t="s">
        <v>559</v>
      </c>
      <c r="AJ24" s="31">
        <v>1</v>
      </c>
      <c r="AK24" s="28" t="s">
        <v>387</v>
      </c>
      <c r="AL24" s="32">
        <v>1</v>
      </c>
      <c r="AM24" s="28" t="s">
        <v>387</v>
      </c>
      <c r="AN24" s="33">
        <v>3</v>
      </c>
      <c r="AO24" s="28" t="s">
        <v>284</v>
      </c>
      <c r="AP24" s="28">
        <v>23060</v>
      </c>
      <c r="AQ24" s="28" t="s">
        <v>561</v>
      </c>
      <c r="AR24" s="28" t="s">
        <v>561</v>
      </c>
      <c r="AS24" s="28" t="s">
        <v>561</v>
      </c>
      <c r="AT24" s="28" t="s">
        <v>561</v>
      </c>
      <c r="AU24" s="28" t="s">
        <v>599</v>
      </c>
      <c r="AV24" s="28" t="s">
        <v>389</v>
      </c>
      <c r="AW24" s="28" t="s">
        <v>390</v>
      </c>
      <c r="AX24" s="28" t="s">
        <v>390</v>
      </c>
      <c r="AY24" s="28" t="s">
        <v>640</v>
      </c>
      <c r="AZ24" s="29">
        <v>45441</v>
      </c>
      <c r="BA24" s="29">
        <v>45453</v>
      </c>
      <c r="BB24" s="29">
        <v>45497</v>
      </c>
      <c r="BC24" s="34">
        <v>1474051.95</v>
      </c>
      <c r="BD24" s="34">
        <v>1709900.26</v>
      </c>
      <c r="BG24" s="28" t="s">
        <v>391</v>
      </c>
      <c r="BH24" s="28" t="s">
        <v>561</v>
      </c>
      <c r="BI24" s="28" t="s">
        <v>392</v>
      </c>
      <c r="BJ24" s="28" t="s">
        <v>653</v>
      </c>
      <c r="BK24" s="35">
        <f>(BD24*0.1)+854950.13</f>
        <v>1025940.156</v>
      </c>
      <c r="BL24" s="29">
        <v>45453</v>
      </c>
      <c r="BM24" s="29">
        <v>45497</v>
      </c>
      <c r="BN24" s="28" t="s">
        <v>641</v>
      </c>
      <c r="BQ24" s="28" t="s">
        <v>303</v>
      </c>
      <c r="BR24" s="28" t="s">
        <v>396</v>
      </c>
      <c r="BS24" s="28" t="s">
        <v>642</v>
      </c>
      <c r="BT24" s="28" t="s">
        <v>397</v>
      </c>
      <c r="BU24" s="28" t="s">
        <v>1056</v>
      </c>
      <c r="BX24" s="28" t="s">
        <v>306</v>
      </c>
      <c r="BY24" s="28" t="s">
        <v>203</v>
      </c>
      <c r="CA24" s="28" t="s">
        <v>1020</v>
      </c>
      <c r="CG24" s="28" t="s">
        <v>398</v>
      </c>
      <c r="CH24" s="29">
        <v>45488</v>
      </c>
      <c r="CI24" s="28" t="s">
        <v>399</v>
      </c>
    </row>
    <row r="25" spans="1:87" s="3" customFormat="1" x14ac:dyDescent="0.25">
      <c r="A25" s="3">
        <v>2024</v>
      </c>
      <c r="B25" s="5">
        <v>45383</v>
      </c>
      <c r="C25" s="5">
        <v>45473</v>
      </c>
      <c r="D25" s="3" t="s">
        <v>191</v>
      </c>
      <c r="E25" s="3" t="s">
        <v>197</v>
      </c>
      <c r="F25" s="3" t="s">
        <v>200</v>
      </c>
      <c r="G25" s="3" t="s">
        <v>643</v>
      </c>
      <c r="H25" s="3" t="s">
        <v>203</v>
      </c>
      <c r="I25" s="3" t="s">
        <v>587</v>
      </c>
      <c r="J25" s="3" t="s">
        <v>644</v>
      </c>
      <c r="K25" s="3">
        <v>202418</v>
      </c>
      <c r="L25" s="6" t="s">
        <v>622</v>
      </c>
      <c r="M25" s="5">
        <v>45425</v>
      </c>
      <c r="N25" s="3" t="s">
        <v>645</v>
      </c>
      <c r="O25" s="3">
        <v>202418</v>
      </c>
      <c r="P25" s="5">
        <v>45428</v>
      </c>
      <c r="Q25" s="3">
        <v>202418</v>
      </c>
      <c r="R25" s="3">
        <v>202418</v>
      </c>
      <c r="S25" s="3" t="s">
        <v>646</v>
      </c>
      <c r="T25" s="3" t="s">
        <v>647</v>
      </c>
      <c r="U25" s="3" t="s">
        <v>648</v>
      </c>
      <c r="V25" s="3" t="s">
        <v>649</v>
      </c>
      <c r="W25" s="3" t="s">
        <v>626</v>
      </c>
      <c r="X25" s="3" t="s">
        <v>627</v>
      </c>
      <c r="Y25" s="3" t="s">
        <v>628</v>
      </c>
      <c r="Z25" s="3" t="s">
        <v>204</v>
      </c>
      <c r="AC25" s="3" t="s">
        <v>650</v>
      </c>
      <c r="AD25" s="3" t="s">
        <v>212</v>
      </c>
      <c r="AE25" s="3" t="s">
        <v>289</v>
      </c>
      <c r="AF25" s="3">
        <v>1370</v>
      </c>
      <c r="AG25" s="3" t="s">
        <v>561</v>
      </c>
      <c r="AH25" s="3" t="s">
        <v>237</v>
      </c>
      <c r="AI25" s="3" t="s">
        <v>651</v>
      </c>
      <c r="AJ25" s="15">
        <v>1</v>
      </c>
      <c r="AK25" s="3" t="s">
        <v>387</v>
      </c>
      <c r="AL25" s="16">
        <v>1</v>
      </c>
      <c r="AM25" s="3" t="s">
        <v>387</v>
      </c>
      <c r="AN25" s="17">
        <v>3</v>
      </c>
      <c r="AO25" s="3" t="s">
        <v>284</v>
      </c>
      <c r="AP25" s="3">
        <v>23070</v>
      </c>
      <c r="AQ25" s="3" t="s">
        <v>561</v>
      </c>
      <c r="AR25" s="3" t="s">
        <v>561</v>
      </c>
      <c r="AS25" s="3" t="s">
        <v>561</v>
      </c>
      <c r="AT25" s="3" t="s">
        <v>561</v>
      </c>
      <c r="AU25" s="3" t="s">
        <v>599</v>
      </c>
      <c r="AV25" s="3" t="s">
        <v>389</v>
      </c>
      <c r="AW25" s="3" t="s">
        <v>390</v>
      </c>
      <c r="AX25" s="3" t="s">
        <v>390</v>
      </c>
      <c r="AY25" s="3" t="s">
        <v>652</v>
      </c>
      <c r="AZ25" s="5">
        <v>45441</v>
      </c>
      <c r="BA25" s="5">
        <v>45453</v>
      </c>
      <c r="BB25" s="5">
        <v>45497</v>
      </c>
      <c r="BC25" s="22">
        <v>2738003</v>
      </c>
      <c r="BD25" s="22">
        <v>3176083.48</v>
      </c>
      <c r="BG25" s="3" t="s">
        <v>391</v>
      </c>
      <c r="BH25" s="3" t="s">
        <v>561</v>
      </c>
      <c r="BI25" s="3" t="s">
        <v>392</v>
      </c>
      <c r="BJ25" s="3" t="s">
        <v>653</v>
      </c>
      <c r="BK25" s="14">
        <f>(BD25*0.1)+1588041.74</f>
        <v>1905650.088</v>
      </c>
      <c r="BL25" s="5">
        <v>45453</v>
      </c>
      <c r="BM25" s="5">
        <v>45497</v>
      </c>
      <c r="BN25" s="3" t="s">
        <v>654</v>
      </c>
      <c r="BQ25" s="3" t="s">
        <v>303</v>
      </c>
      <c r="BR25" s="3" t="s">
        <v>396</v>
      </c>
      <c r="BS25" s="3" t="s">
        <v>642</v>
      </c>
      <c r="BT25" s="3" t="s">
        <v>655</v>
      </c>
      <c r="BU25" s="3" t="s">
        <v>1057</v>
      </c>
      <c r="BX25" s="3" t="s">
        <v>306</v>
      </c>
      <c r="BY25" s="3" t="s">
        <v>203</v>
      </c>
      <c r="CA25" s="3" t="s">
        <v>1020</v>
      </c>
      <c r="CG25" s="3" t="s">
        <v>398</v>
      </c>
      <c r="CH25" s="5">
        <v>45488</v>
      </c>
      <c r="CI25" s="3" t="s">
        <v>399</v>
      </c>
    </row>
    <row r="26" spans="1:87" s="36" customFormat="1" x14ac:dyDescent="0.25">
      <c r="A26" s="36">
        <v>2024</v>
      </c>
      <c r="B26" s="37">
        <v>45383</v>
      </c>
      <c r="C26" s="37">
        <v>45473</v>
      </c>
      <c r="D26" s="36" t="s">
        <v>192</v>
      </c>
      <c r="E26" s="36" t="s">
        <v>197</v>
      </c>
      <c r="F26" s="36" t="s">
        <v>200</v>
      </c>
      <c r="G26" s="36" t="s">
        <v>659</v>
      </c>
      <c r="H26" s="36" t="s">
        <v>203</v>
      </c>
      <c r="I26" s="36" t="s">
        <v>587</v>
      </c>
      <c r="J26" s="36" t="s">
        <v>565</v>
      </c>
      <c r="K26" s="36">
        <v>202419</v>
      </c>
      <c r="L26" s="36" t="s">
        <v>660</v>
      </c>
      <c r="M26" s="37">
        <v>45432</v>
      </c>
      <c r="N26" s="36" t="s">
        <v>661</v>
      </c>
      <c r="O26" s="36">
        <v>202419</v>
      </c>
      <c r="P26" s="37">
        <v>45434</v>
      </c>
      <c r="Q26" s="36">
        <v>202419</v>
      </c>
      <c r="R26" s="36">
        <v>202419</v>
      </c>
      <c r="S26" s="36" t="s">
        <v>662</v>
      </c>
      <c r="T26" s="36" t="s">
        <v>663</v>
      </c>
      <c r="U26" s="42" t="s">
        <v>664</v>
      </c>
      <c r="V26" s="36" t="s">
        <v>665</v>
      </c>
      <c r="AA26" s="36" t="s">
        <v>666</v>
      </c>
      <c r="AC26" s="36" t="s">
        <v>667</v>
      </c>
      <c r="AD26" s="36" t="s">
        <v>212</v>
      </c>
      <c r="AE26" s="36" t="s">
        <v>668</v>
      </c>
      <c r="AF26" s="36">
        <v>2735</v>
      </c>
      <c r="AG26" s="36" t="s">
        <v>561</v>
      </c>
      <c r="AH26" s="36" t="s">
        <v>237</v>
      </c>
      <c r="AI26" s="36" t="s">
        <v>440</v>
      </c>
      <c r="AJ26" s="38">
        <v>1</v>
      </c>
      <c r="AK26" s="36" t="s">
        <v>387</v>
      </c>
      <c r="AL26" s="39">
        <v>1</v>
      </c>
      <c r="AM26" s="36" t="s">
        <v>387</v>
      </c>
      <c r="AN26" s="40">
        <v>3</v>
      </c>
      <c r="AO26" s="36" t="s">
        <v>284</v>
      </c>
      <c r="AP26" s="36">
        <v>23000</v>
      </c>
      <c r="AQ26" s="36" t="s">
        <v>561</v>
      </c>
      <c r="AR26" s="36" t="s">
        <v>561</v>
      </c>
      <c r="AS26" s="36" t="s">
        <v>561</v>
      </c>
      <c r="AT26" s="36" t="s">
        <v>561</v>
      </c>
      <c r="AU26" s="36" t="s">
        <v>599</v>
      </c>
      <c r="AV26" s="36" t="s">
        <v>389</v>
      </c>
      <c r="AW26" s="36" t="s">
        <v>390</v>
      </c>
      <c r="AX26" s="36" t="s">
        <v>390</v>
      </c>
      <c r="AY26" s="36" t="s">
        <v>659</v>
      </c>
      <c r="AZ26" s="37">
        <v>45442</v>
      </c>
      <c r="BA26" s="37">
        <v>45453</v>
      </c>
      <c r="BB26" s="37">
        <v>45497</v>
      </c>
      <c r="BC26" s="41">
        <v>1315624</v>
      </c>
      <c r="BD26" s="41">
        <v>1526123.84</v>
      </c>
      <c r="BG26" s="36" t="s">
        <v>391</v>
      </c>
      <c r="BH26" s="36" t="s">
        <v>561</v>
      </c>
      <c r="BI26" s="36" t="s">
        <v>392</v>
      </c>
      <c r="BJ26" s="36" t="s">
        <v>653</v>
      </c>
      <c r="BK26" s="43">
        <f>(BD26*0.1)+763061.92</f>
        <v>915674.304</v>
      </c>
      <c r="BL26" s="37">
        <v>45453</v>
      </c>
      <c r="BM26" s="37">
        <v>45497</v>
      </c>
      <c r="BN26" s="36" t="s">
        <v>669</v>
      </c>
      <c r="BQ26" s="36" t="s">
        <v>303</v>
      </c>
      <c r="BR26" s="36" t="s">
        <v>396</v>
      </c>
      <c r="BS26" s="36" t="s">
        <v>1021</v>
      </c>
      <c r="BT26" s="36" t="s">
        <v>1058</v>
      </c>
      <c r="BU26" s="36" t="s">
        <v>1059</v>
      </c>
      <c r="BX26" s="36" t="s">
        <v>306</v>
      </c>
      <c r="BY26" s="36" t="s">
        <v>203</v>
      </c>
      <c r="CA26" s="36" t="s">
        <v>1020</v>
      </c>
      <c r="CG26" s="36" t="s">
        <v>398</v>
      </c>
      <c r="CH26" s="37">
        <v>45488</v>
      </c>
      <c r="CI26" s="36" t="s">
        <v>399</v>
      </c>
    </row>
    <row r="27" spans="1:87" s="36" customFormat="1" x14ac:dyDescent="0.25">
      <c r="A27" s="36">
        <v>2024</v>
      </c>
      <c r="B27" s="37">
        <v>45383</v>
      </c>
      <c r="C27" s="37">
        <v>45473</v>
      </c>
      <c r="D27" s="36" t="s">
        <v>192</v>
      </c>
      <c r="E27" s="36" t="s">
        <v>197</v>
      </c>
      <c r="F27" s="36" t="s">
        <v>200</v>
      </c>
      <c r="G27" s="36" t="s">
        <v>673</v>
      </c>
      <c r="H27" s="36" t="s">
        <v>203</v>
      </c>
      <c r="I27" s="36" t="s">
        <v>587</v>
      </c>
      <c r="J27" s="36" t="s">
        <v>612</v>
      </c>
      <c r="K27" s="36">
        <v>202420</v>
      </c>
      <c r="L27" s="36" t="s">
        <v>674</v>
      </c>
      <c r="M27" s="37">
        <v>45432</v>
      </c>
      <c r="N27" s="36" t="s">
        <v>675</v>
      </c>
      <c r="O27" s="36">
        <v>202420</v>
      </c>
      <c r="P27" s="37">
        <v>45434</v>
      </c>
      <c r="Q27" s="36">
        <v>202420</v>
      </c>
      <c r="R27" s="36">
        <v>202420</v>
      </c>
      <c r="S27" s="36" t="s">
        <v>686</v>
      </c>
      <c r="T27" s="36" t="s">
        <v>687</v>
      </c>
      <c r="U27" s="36" t="s">
        <v>678</v>
      </c>
      <c r="V27" s="36" t="s">
        <v>679</v>
      </c>
      <c r="W27" s="36" t="s">
        <v>605</v>
      </c>
      <c r="X27" s="36" t="s">
        <v>1060</v>
      </c>
      <c r="Y27" s="36" t="s">
        <v>607</v>
      </c>
      <c r="Z27" s="36" t="s">
        <v>204</v>
      </c>
      <c r="AC27" s="36" t="s">
        <v>680</v>
      </c>
      <c r="AD27" s="36" t="s">
        <v>220</v>
      </c>
      <c r="AE27" s="36" t="s">
        <v>1061</v>
      </c>
      <c r="AF27" s="36" t="s">
        <v>439</v>
      </c>
      <c r="AG27" s="36" t="s">
        <v>561</v>
      </c>
      <c r="AH27" s="36" t="s">
        <v>237</v>
      </c>
      <c r="AI27" s="36" t="s">
        <v>1062</v>
      </c>
      <c r="AJ27" s="38">
        <v>1</v>
      </c>
      <c r="AK27" s="36" t="s">
        <v>387</v>
      </c>
      <c r="AL27" s="39">
        <v>1</v>
      </c>
      <c r="AM27" s="36" t="s">
        <v>387</v>
      </c>
      <c r="AN27" s="40">
        <v>3</v>
      </c>
      <c r="AO27" s="36" t="s">
        <v>284</v>
      </c>
      <c r="AP27" s="36">
        <v>23050</v>
      </c>
      <c r="AQ27" s="36" t="s">
        <v>561</v>
      </c>
      <c r="AR27" s="36" t="s">
        <v>561</v>
      </c>
      <c r="AS27" s="36" t="s">
        <v>561</v>
      </c>
      <c r="AT27" s="36" t="s">
        <v>561</v>
      </c>
      <c r="AU27" s="36" t="s">
        <v>599</v>
      </c>
      <c r="AV27" s="36" t="s">
        <v>389</v>
      </c>
      <c r="AW27" s="36" t="s">
        <v>390</v>
      </c>
      <c r="AX27" s="36" t="s">
        <v>390</v>
      </c>
      <c r="AY27" s="36" t="s">
        <v>673</v>
      </c>
      <c r="AZ27" s="37">
        <v>45442</v>
      </c>
      <c r="BA27" s="37">
        <v>45453</v>
      </c>
      <c r="BB27" s="37">
        <v>45497</v>
      </c>
      <c r="BC27" s="41">
        <v>1139610</v>
      </c>
      <c r="BD27" s="41">
        <v>1321947.6000000001</v>
      </c>
      <c r="BG27" s="36" t="s">
        <v>391</v>
      </c>
      <c r="BH27" s="36" t="s">
        <v>561</v>
      </c>
      <c r="BI27" s="36" t="s">
        <v>392</v>
      </c>
      <c r="BJ27" s="36" t="s">
        <v>681</v>
      </c>
      <c r="BK27" s="36">
        <f>(BD27*0.1)+660973.8</f>
        <v>793168.56</v>
      </c>
      <c r="BL27" s="37">
        <v>45453</v>
      </c>
      <c r="BM27" s="37">
        <v>45497</v>
      </c>
      <c r="BN27" s="36" t="s">
        <v>682</v>
      </c>
      <c r="BP27" s="36">
        <v>202420</v>
      </c>
      <c r="BQ27" s="36" t="s">
        <v>303</v>
      </c>
      <c r="BR27" s="36" t="s">
        <v>396</v>
      </c>
      <c r="BS27" s="36" t="s">
        <v>1030</v>
      </c>
      <c r="BT27" s="36" t="s">
        <v>584</v>
      </c>
      <c r="BU27" s="36" t="s">
        <v>1063</v>
      </c>
      <c r="BX27" s="36" t="s">
        <v>306</v>
      </c>
      <c r="BY27" s="36" t="s">
        <v>203</v>
      </c>
      <c r="CA27" s="36" t="s">
        <v>1020</v>
      </c>
      <c r="CG27" s="36" t="s">
        <v>398</v>
      </c>
      <c r="CH27" s="37">
        <v>45488</v>
      </c>
      <c r="CI27" s="36" t="s">
        <v>399</v>
      </c>
    </row>
    <row r="28" spans="1:87" s="36" customFormat="1" x14ac:dyDescent="0.25">
      <c r="A28" s="36">
        <v>2024</v>
      </c>
      <c r="B28" s="37">
        <v>45383</v>
      </c>
      <c r="C28" s="37">
        <v>45473</v>
      </c>
      <c r="D28" s="36" t="s">
        <v>192</v>
      </c>
      <c r="E28" s="36" t="s">
        <v>197</v>
      </c>
      <c r="F28" s="36" t="s">
        <v>200</v>
      </c>
      <c r="G28" s="36" t="s">
        <v>683</v>
      </c>
      <c r="H28" s="36" t="s">
        <v>203</v>
      </c>
      <c r="I28" s="36" t="s">
        <v>587</v>
      </c>
      <c r="J28" s="36" t="s">
        <v>612</v>
      </c>
      <c r="K28" s="36">
        <v>202421</v>
      </c>
      <c r="L28" s="36" t="s">
        <v>684</v>
      </c>
      <c r="M28" s="37">
        <v>45432</v>
      </c>
      <c r="N28" s="36" t="s">
        <v>685</v>
      </c>
      <c r="O28" s="36">
        <v>202421</v>
      </c>
      <c r="P28" s="37">
        <v>45434</v>
      </c>
      <c r="Q28" s="36">
        <v>202421</v>
      </c>
      <c r="R28" s="36">
        <v>202421</v>
      </c>
      <c r="S28" s="36" t="s">
        <v>676</v>
      </c>
      <c r="T28" s="42" t="s">
        <v>677</v>
      </c>
      <c r="U28" s="36" t="s">
        <v>688</v>
      </c>
      <c r="V28" s="36" t="s">
        <v>689</v>
      </c>
      <c r="W28" s="36" t="s">
        <v>670</v>
      </c>
      <c r="X28" s="36" t="s">
        <v>476</v>
      </c>
      <c r="Y28" s="36" t="s">
        <v>671</v>
      </c>
      <c r="Z28" s="36" t="s">
        <v>205</v>
      </c>
      <c r="AC28" s="36" t="s">
        <v>690</v>
      </c>
      <c r="AD28" s="36" t="s">
        <v>212</v>
      </c>
      <c r="AE28" s="36" t="s">
        <v>1064</v>
      </c>
      <c r="AF28" s="36">
        <v>1525</v>
      </c>
      <c r="AG28" s="36" t="s">
        <v>561</v>
      </c>
      <c r="AH28" s="36" t="s">
        <v>237</v>
      </c>
      <c r="AI28" s="36" t="s">
        <v>440</v>
      </c>
      <c r="AJ28" s="38">
        <v>1</v>
      </c>
      <c r="AK28" s="36" t="s">
        <v>387</v>
      </c>
      <c r="AL28" s="39">
        <v>1</v>
      </c>
      <c r="AM28" s="36" t="s">
        <v>387</v>
      </c>
      <c r="AN28" s="40">
        <v>3</v>
      </c>
      <c r="AO28" s="36" t="s">
        <v>284</v>
      </c>
      <c r="AP28" s="36">
        <v>23000</v>
      </c>
      <c r="AQ28" s="36" t="s">
        <v>561</v>
      </c>
      <c r="AR28" s="36" t="s">
        <v>561</v>
      </c>
      <c r="AS28" s="36" t="s">
        <v>561</v>
      </c>
      <c r="AT28" s="36" t="s">
        <v>561</v>
      </c>
      <c r="AU28" s="36" t="s">
        <v>599</v>
      </c>
      <c r="AV28" s="36" t="s">
        <v>389</v>
      </c>
      <c r="AW28" s="36" t="s">
        <v>390</v>
      </c>
      <c r="AX28" s="36" t="s">
        <v>390</v>
      </c>
      <c r="AY28" s="36" t="s">
        <v>683</v>
      </c>
      <c r="AZ28" s="37">
        <v>45442</v>
      </c>
      <c r="BA28" s="37">
        <v>45453</v>
      </c>
      <c r="BB28" s="37">
        <v>45497</v>
      </c>
      <c r="BC28" s="41">
        <v>488690</v>
      </c>
      <c r="BD28" s="41">
        <v>566880.4</v>
      </c>
      <c r="BG28" s="36" t="s">
        <v>391</v>
      </c>
      <c r="BH28" s="36" t="s">
        <v>561</v>
      </c>
      <c r="BI28" s="36" t="s">
        <v>392</v>
      </c>
      <c r="BJ28" s="36" t="s">
        <v>1065</v>
      </c>
      <c r="BK28" s="36">
        <f>(BD28*0.1)+283440.2</f>
        <v>340128.24</v>
      </c>
      <c r="BL28" s="37">
        <v>45453</v>
      </c>
      <c r="BM28" s="37">
        <v>45497</v>
      </c>
      <c r="BN28" s="36" t="s">
        <v>691</v>
      </c>
      <c r="BP28" s="36">
        <v>202421</v>
      </c>
      <c r="BQ28" s="36" t="s">
        <v>303</v>
      </c>
      <c r="BR28" s="36" t="s">
        <v>396</v>
      </c>
      <c r="BS28" s="36" t="s">
        <v>1030</v>
      </c>
      <c r="BT28" s="36" t="s">
        <v>584</v>
      </c>
      <c r="BU28" s="36" t="s">
        <v>1066</v>
      </c>
      <c r="BX28" s="36" t="s">
        <v>306</v>
      </c>
      <c r="BY28" s="36" t="s">
        <v>203</v>
      </c>
      <c r="CA28" s="36" t="s">
        <v>1020</v>
      </c>
      <c r="CG28" s="36" t="s">
        <v>398</v>
      </c>
      <c r="CH28" s="37">
        <v>45488</v>
      </c>
      <c r="CI28" s="36" t="s">
        <v>399</v>
      </c>
    </row>
    <row r="29" spans="1:87" s="36" customFormat="1" x14ac:dyDescent="0.25">
      <c r="A29" s="36">
        <v>2024</v>
      </c>
      <c r="B29" s="37">
        <v>45383</v>
      </c>
      <c r="C29" s="37">
        <v>45473</v>
      </c>
      <c r="D29" s="36" t="s">
        <v>192</v>
      </c>
      <c r="E29" s="36" t="s">
        <v>195</v>
      </c>
      <c r="F29" s="36" t="s">
        <v>200</v>
      </c>
      <c r="G29" s="36" t="s">
        <v>692</v>
      </c>
      <c r="H29" s="36" t="s">
        <v>203</v>
      </c>
      <c r="I29" s="36" t="s">
        <v>492</v>
      </c>
      <c r="J29" s="42" t="s">
        <v>693</v>
      </c>
      <c r="K29" s="36">
        <v>202422</v>
      </c>
      <c r="L29" s="36" t="s">
        <v>694</v>
      </c>
      <c r="M29" s="37">
        <v>45446</v>
      </c>
      <c r="N29" s="36" t="s">
        <v>695</v>
      </c>
      <c r="O29" s="36">
        <v>202422</v>
      </c>
      <c r="P29" s="37">
        <v>45448</v>
      </c>
      <c r="Q29" s="36">
        <v>202422</v>
      </c>
      <c r="R29" s="36">
        <v>202422</v>
      </c>
      <c r="S29" s="36" t="s">
        <v>696</v>
      </c>
      <c r="T29" s="36" t="s">
        <v>697</v>
      </c>
      <c r="U29" s="36" t="s">
        <v>698</v>
      </c>
      <c r="V29" s="36" t="s">
        <v>699</v>
      </c>
      <c r="AA29" s="36" t="s">
        <v>700</v>
      </c>
      <c r="AC29" s="36" t="s">
        <v>701</v>
      </c>
      <c r="AD29" s="36" t="s">
        <v>220</v>
      </c>
      <c r="AE29" s="36" t="s">
        <v>702</v>
      </c>
      <c r="AF29" s="36">
        <v>171</v>
      </c>
      <c r="AG29" s="36" t="s">
        <v>561</v>
      </c>
      <c r="AH29" s="36" t="s">
        <v>237</v>
      </c>
      <c r="AI29" s="36" t="s">
        <v>703</v>
      </c>
      <c r="AJ29" s="38">
        <v>1</v>
      </c>
      <c r="AK29" s="36" t="s">
        <v>387</v>
      </c>
      <c r="AL29" s="39">
        <v>1</v>
      </c>
      <c r="AM29" s="36" t="s">
        <v>387</v>
      </c>
      <c r="AN29" s="40">
        <v>3</v>
      </c>
      <c r="AO29" s="36" t="s">
        <v>284</v>
      </c>
      <c r="AP29" s="36">
        <v>23000</v>
      </c>
      <c r="AQ29" s="36" t="s">
        <v>561</v>
      </c>
      <c r="AR29" s="36" t="s">
        <v>561</v>
      </c>
      <c r="AS29" s="36" t="s">
        <v>561</v>
      </c>
      <c r="AT29" s="36" t="s">
        <v>561</v>
      </c>
      <c r="AU29" s="36" t="s">
        <v>388</v>
      </c>
      <c r="AV29" s="36" t="s">
        <v>389</v>
      </c>
      <c r="AW29" s="36" t="s">
        <v>390</v>
      </c>
      <c r="AX29" s="36" t="s">
        <v>390</v>
      </c>
      <c r="AY29" s="36" t="s">
        <v>692</v>
      </c>
      <c r="AZ29" s="37">
        <v>45456</v>
      </c>
      <c r="BA29" s="37">
        <v>45467</v>
      </c>
      <c r="BB29" s="37">
        <v>45526</v>
      </c>
      <c r="BC29" s="41">
        <v>1415158.15</v>
      </c>
      <c r="BD29" s="41">
        <v>1641583.45</v>
      </c>
      <c r="BG29" s="36" t="s">
        <v>391</v>
      </c>
      <c r="BH29" s="36" t="s">
        <v>561</v>
      </c>
      <c r="BI29" s="36" t="s">
        <v>392</v>
      </c>
      <c r="BJ29" s="36" t="s">
        <v>393</v>
      </c>
      <c r="BK29" s="36">
        <f>(BD29*0.1)+492475.04</f>
        <v>656633.38500000001</v>
      </c>
      <c r="BL29" s="37">
        <v>45467</v>
      </c>
      <c r="BM29" s="37">
        <v>45526</v>
      </c>
      <c r="BN29" s="36" t="s">
        <v>704</v>
      </c>
      <c r="BQ29" s="36" t="s">
        <v>303</v>
      </c>
      <c r="BR29" s="36" t="s">
        <v>396</v>
      </c>
      <c r="BS29" s="36" t="s">
        <v>1021</v>
      </c>
      <c r="BT29" s="36" t="s">
        <v>397</v>
      </c>
      <c r="BU29" s="36" t="s">
        <v>1067</v>
      </c>
      <c r="BX29" s="36" t="s">
        <v>306</v>
      </c>
      <c r="BY29" s="36" t="s">
        <v>203</v>
      </c>
      <c r="CA29" s="36" t="s">
        <v>1020</v>
      </c>
      <c r="CG29" s="36" t="s">
        <v>398</v>
      </c>
      <c r="CH29" s="37">
        <v>45488</v>
      </c>
      <c r="CI29" s="36" t="s">
        <v>399</v>
      </c>
    </row>
    <row r="30" spans="1:87" s="36" customFormat="1" x14ac:dyDescent="0.25">
      <c r="A30" s="36">
        <v>2024</v>
      </c>
      <c r="B30" s="37">
        <v>45383</v>
      </c>
      <c r="C30" s="37">
        <v>45473</v>
      </c>
      <c r="D30" s="36" t="s">
        <v>192</v>
      </c>
      <c r="E30" s="36" t="s">
        <v>195</v>
      </c>
      <c r="F30" s="36" t="s">
        <v>200</v>
      </c>
      <c r="G30" s="36" t="s">
        <v>710</v>
      </c>
      <c r="H30" s="36" t="s">
        <v>203</v>
      </c>
      <c r="I30" s="36" t="s">
        <v>492</v>
      </c>
      <c r="J30" s="36" t="s">
        <v>711</v>
      </c>
      <c r="K30" s="36">
        <v>202423</v>
      </c>
      <c r="L30" s="36" t="s">
        <v>712</v>
      </c>
      <c r="M30" s="37">
        <v>45446</v>
      </c>
      <c r="N30" s="36" t="s">
        <v>713</v>
      </c>
      <c r="O30" s="36">
        <v>202423</v>
      </c>
      <c r="P30" s="37">
        <v>45448</v>
      </c>
      <c r="Q30" s="36">
        <v>202423</v>
      </c>
      <c r="R30" s="36">
        <v>202423</v>
      </c>
      <c r="S30" s="36" t="s">
        <v>715</v>
      </c>
      <c r="T30" s="36" t="s">
        <v>714</v>
      </c>
      <c r="U30" s="36" t="s">
        <v>716</v>
      </c>
      <c r="V30" s="36" t="s">
        <v>717</v>
      </c>
      <c r="AA30" s="36" t="s">
        <v>706</v>
      </c>
      <c r="AC30" s="36" t="s">
        <v>718</v>
      </c>
      <c r="AD30" s="36" t="s">
        <v>212</v>
      </c>
      <c r="AE30" s="36" t="s">
        <v>1068</v>
      </c>
      <c r="AF30" s="36">
        <v>1990</v>
      </c>
      <c r="AG30" s="36" t="s">
        <v>561</v>
      </c>
      <c r="AH30" s="36" t="s">
        <v>237</v>
      </c>
      <c r="AI30" s="36" t="s">
        <v>732</v>
      </c>
      <c r="AJ30" s="38">
        <v>1</v>
      </c>
      <c r="AK30" s="36" t="s">
        <v>387</v>
      </c>
      <c r="AL30" s="39">
        <v>1</v>
      </c>
      <c r="AM30" s="36" t="s">
        <v>387</v>
      </c>
      <c r="AN30" s="40">
        <v>3</v>
      </c>
      <c r="AO30" s="36" t="s">
        <v>284</v>
      </c>
      <c r="AP30" s="36">
        <v>23020</v>
      </c>
      <c r="AQ30" s="36" t="s">
        <v>561</v>
      </c>
      <c r="AR30" s="36" t="s">
        <v>561</v>
      </c>
      <c r="AS30" s="36" t="s">
        <v>561</v>
      </c>
      <c r="AT30" s="36" t="s">
        <v>561</v>
      </c>
      <c r="AU30" s="36" t="s">
        <v>388</v>
      </c>
      <c r="AV30" s="36" t="s">
        <v>389</v>
      </c>
      <c r="AW30" s="36" t="s">
        <v>390</v>
      </c>
      <c r="AX30" s="36" t="s">
        <v>390</v>
      </c>
      <c r="AY30" s="36" t="s">
        <v>710</v>
      </c>
      <c r="AZ30" s="37">
        <v>45456</v>
      </c>
      <c r="BA30" s="37">
        <v>45467</v>
      </c>
      <c r="BB30" s="37">
        <v>45526</v>
      </c>
      <c r="BC30" s="41">
        <v>1045667.54</v>
      </c>
      <c r="BD30" s="41">
        <v>1212974.3500000001</v>
      </c>
      <c r="BG30" s="36" t="s">
        <v>391</v>
      </c>
      <c r="BH30" s="36" t="s">
        <v>561</v>
      </c>
      <c r="BI30" s="36" t="s">
        <v>392</v>
      </c>
      <c r="BJ30" s="36" t="s">
        <v>393</v>
      </c>
      <c r="BK30" s="36">
        <f>(BD30*0.1)+363892.31</f>
        <v>485189.745</v>
      </c>
      <c r="BL30" s="37">
        <v>45467</v>
      </c>
      <c r="BM30" s="37">
        <v>45526</v>
      </c>
      <c r="BN30" s="42" t="s">
        <v>719</v>
      </c>
      <c r="BQ30" s="36" t="s">
        <v>303</v>
      </c>
      <c r="BR30" s="36" t="s">
        <v>396</v>
      </c>
      <c r="BS30" s="36" t="s">
        <v>1021</v>
      </c>
      <c r="BT30" s="36" t="s">
        <v>1029</v>
      </c>
      <c r="BU30" s="36" t="s">
        <v>1069</v>
      </c>
      <c r="BX30" s="36" t="s">
        <v>306</v>
      </c>
      <c r="BY30" s="36" t="s">
        <v>203</v>
      </c>
      <c r="CA30" s="36" t="s">
        <v>1020</v>
      </c>
      <c r="CG30" s="36" t="s">
        <v>398</v>
      </c>
      <c r="CH30" s="37">
        <v>45488</v>
      </c>
      <c r="CI30" s="36" t="s">
        <v>399</v>
      </c>
    </row>
    <row r="31" spans="1:87" s="36" customFormat="1" x14ac:dyDescent="0.25">
      <c r="A31" s="36">
        <v>2024</v>
      </c>
      <c r="B31" s="37">
        <v>45383</v>
      </c>
      <c r="C31" s="37">
        <v>45473</v>
      </c>
      <c r="D31" s="36" t="s">
        <v>192</v>
      </c>
      <c r="E31" s="36" t="s">
        <v>195</v>
      </c>
      <c r="F31" s="36" t="s">
        <v>200</v>
      </c>
      <c r="G31" s="36" t="s">
        <v>723</v>
      </c>
      <c r="H31" s="36" t="s">
        <v>203</v>
      </c>
      <c r="I31" s="36" t="s">
        <v>492</v>
      </c>
      <c r="J31" s="36" t="s">
        <v>724</v>
      </c>
      <c r="K31" s="36">
        <v>202424</v>
      </c>
      <c r="L31" s="36" t="s">
        <v>725</v>
      </c>
      <c r="M31" s="37">
        <v>45446</v>
      </c>
      <c r="N31" s="36" t="s">
        <v>726</v>
      </c>
      <c r="O31" s="36">
        <v>202424</v>
      </c>
      <c r="P31" s="37">
        <v>45448</v>
      </c>
      <c r="Q31" s="36">
        <v>202424</v>
      </c>
      <c r="R31" s="36">
        <v>202424</v>
      </c>
      <c r="S31" s="36" t="s">
        <v>727</v>
      </c>
      <c r="T31" s="36" t="s">
        <v>728</v>
      </c>
      <c r="U31" s="36" t="s">
        <v>729</v>
      </c>
      <c r="V31" s="36" t="s">
        <v>730</v>
      </c>
      <c r="AA31" s="36" t="s">
        <v>707</v>
      </c>
      <c r="AC31" s="36" t="s">
        <v>731</v>
      </c>
      <c r="AD31" s="36" t="s">
        <v>212</v>
      </c>
      <c r="AE31" s="36" t="s">
        <v>289</v>
      </c>
      <c r="AF31" s="36">
        <v>1510</v>
      </c>
      <c r="AG31" s="36" t="s">
        <v>561</v>
      </c>
      <c r="AH31" s="36" t="s">
        <v>237</v>
      </c>
      <c r="AI31" s="36" t="s">
        <v>733</v>
      </c>
      <c r="AJ31" s="38">
        <v>1</v>
      </c>
      <c r="AK31" s="36" t="s">
        <v>387</v>
      </c>
      <c r="AL31" s="39">
        <v>1</v>
      </c>
      <c r="AM31" s="36" t="s">
        <v>387</v>
      </c>
      <c r="AN31" s="40">
        <v>3</v>
      </c>
      <c r="AO31" s="36" t="s">
        <v>284</v>
      </c>
      <c r="AP31" s="36">
        <v>23040</v>
      </c>
      <c r="AQ31" s="36" t="s">
        <v>561</v>
      </c>
      <c r="AR31" s="36" t="s">
        <v>561</v>
      </c>
      <c r="AS31" s="36" t="s">
        <v>561</v>
      </c>
      <c r="AT31" s="36" t="s">
        <v>561</v>
      </c>
      <c r="AU31" s="36" t="s">
        <v>388</v>
      </c>
      <c r="AV31" s="36" t="s">
        <v>389</v>
      </c>
      <c r="AW31" s="36" t="s">
        <v>390</v>
      </c>
      <c r="AX31" s="36" t="s">
        <v>390</v>
      </c>
      <c r="AY31" s="36" t="s">
        <v>723</v>
      </c>
      <c r="AZ31" s="37">
        <v>45456</v>
      </c>
      <c r="BA31" s="37">
        <v>45467</v>
      </c>
      <c r="BB31" s="37">
        <v>45526</v>
      </c>
      <c r="BC31" s="41">
        <v>1796683.01</v>
      </c>
      <c r="BD31" s="41">
        <v>2084152.29</v>
      </c>
      <c r="BG31" s="36" t="s">
        <v>391</v>
      </c>
      <c r="BH31" s="36" t="s">
        <v>561</v>
      </c>
      <c r="BI31" s="36" t="s">
        <v>392</v>
      </c>
      <c r="BJ31" s="36" t="s">
        <v>393</v>
      </c>
      <c r="BK31" s="36">
        <f>(BD31*0.1)+625245.69</f>
        <v>833660.91899999999</v>
      </c>
      <c r="BL31" s="37">
        <v>45467</v>
      </c>
      <c r="BM31" s="37">
        <v>45526</v>
      </c>
      <c r="BN31" s="36" t="s">
        <v>734</v>
      </c>
      <c r="BQ31" s="36" t="s">
        <v>303</v>
      </c>
      <c r="BR31" s="36" t="s">
        <v>396</v>
      </c>
      <c r="BS31" s="36" t="s">
        <v>1021</v>
      </c>
      <c r="BT31" s="36" t="s">
        <v>1029</v>
      </c>
      <c r="BU31" s="36" t="s">
        <v>1070</v>
      </c>
      <c r="BX31" s="36" t="s">
        <v>306</v>
      </c>
      <c r="BY31" s="36" t="s">
        <v>203</v>
      </c>
      <c r="CA31" s="36" t="s">
        <v>1020</v>
      </c>
      <c r="CG31" s="36" t="s">
        <v>398</v>
      </c>
      <c r="CH31" s="37">
        <v>45488</v>
      </c>
      <c r="CI31" s="36" t="s">
        <v>399</v>
      </c>
    </row>
    <row r="32" spans="1:87" s="36" customFormat="1" x14ac:dyDescent="0.25">
      <c r="A32" s="36">
        <v>2024</v>
      </c>
      <c r="B32" s="37">
        <v>45383</v>
      </c>
      <c r="C32" s="37">
        <v>45473</v>
      </c>
      <c r="D32" s="36" t="s">
        <v>192</v>
      </c>
      <c r="E32" s="36" t="s">
        <v>195</v>
      </c>
      <c r="F32" s="36" t="s">
        <v>200</v>
      </c>
      <c r="G32" s="36" t="s">
        <v>735</v>
      </c>
      <c r="H32" s="36" t="s">
        <v>203</v>
      </c>
      <c r="I32" s="36" t="s">
        <v>492</v>
      </c>
      <c r="J32" s="36" t="s">
        <v>736</v>
      </c>
      <c r="K32" s="36">
        <v>202425</v>
      </c>
      <c r="L32" s="36" t="s">
        <v>737</v>
      </c>
      <c r="M32" s="37">
        <v>45446</v>
      </c>
      <c r="N32" s="36" t="s">
        <v>738</v>
      </c>
      <c r="O32" s="36">
        <v>202425</v>
      </c>
      <c r="P32" s="37">
        <v>45448</v>
      </c>
      <c r="Q32" s="36">
        <v>202425</v>
      </c>
      <c r="R32" s="36">
        <v>202425</v>
      </c>
      <c r="S32" s="36" t="s">
        <v>739</v>
      </c>
      <c r="T32" s="36" t="s">
        <v>740</v>
      </c>
      <c r="U32" s="36" t="s">
        <v>741</v>
      </c>
      <c r="V32" s="36" t="s">
        <v>742</v>
      </c>
      <c r="AA32" s="36" t="s">
        <v>705</v>
      </c>
      <c r="AC32" s="36" t="s">
        <v>743</v>
      </c>
      <c r="AD32" s="36" t="s">
        <v>212</v>
      </c>
      <c r="AE32" s="36" t="s">
        <v>1071</v>
      </c>
      <c r="AF32" s="36">
        <v>260</v>
      </c>
      <c r="AG32" s="36" t="s">
        <v>561</v>
      </c>
      <c r="AH32" s="36" t="s">
        <v>237</v>
      </c>
      <c r="AI32" s="36" t="s">
        <v>744</v>
      </c>
      <c r="AJ32" s="38">
        <v>1</v>
      </c>
      <c r="AK32" s="36" t="s">
        <v>387</v>
      </c>
      <c r="AL32" s="39">
        <v>1</v>
      </c>
      <c r="AM32" s="36" t="s">
        <v>387</v>
      </c>
      <c r="AN32" s="40">
        <v>3</v>
      </c>
      <c r="AO32" s="36" t="s">
        <v>284</v>
      </c>
      <c r="AP32" s="36">
        <v>23084</v>
      </c>
      <c r="AQ32" s="36" t="s">
        <v>561</v>
      </c>
      <c r="AR32" s="36" t="s">
        <v>561</v>
      </c>
      <c r="AS32" s="36" t="s">
        <v>561</v>
      </c>
      <c r="AT32" s="36" t="s">
        <v>561</v>
      </c>
      <c r="AU32" s="36" t="s">
        <v>388</v>
      </c>
      <c r="AV32" s="36" t="s">
        <v>389</v>
      </c>
      <c r="AW32" s="36" t="s">
        <v>390</v>
      </c>
      <c r="AX32" s="36" t="s">
        <v>390</v>
      </c>
      <c r="AY32" s="36" t="s">
        <v>735</v>
      </c>
      <c r="AZ32" s="37">
        <v>45456</v>
      </c>
      <c r="BA32" s="37">
        <v>45467</v>
      </c>
      <c r="BB32" s="37">
        <v>45526</v>
      </c>
      <c r="BC32" s="41">
        <v>1659007.56</v>
      </c>
      <c r="BD32" s="41">
        <v>1924448.77</v>
      </c>
      <c r="BG32" s="36" t="s">
        <v>391</v>
      </c>
      <c r="BH32" s="36" t="s">
        <v>561</v>
      </c>
      <c r="BI32" s="36" t="s">
        <v>392</v>
      </c>
      <c r="BJ32" s="36" t="s">
        <v>393</v>
      </c>
      <c r="BK32" s="36">
        <f>(BD32*0.1)+577334.63</f>
        <v>769779.50699999998</v>
      </c>
      <c r="BL32" s="37">
        <v>45467</v>
      </c>
      <c r="BM32" s="37">
        <v>45526</v>
      </c>
      <c r="BN32" s="36" t="s">
        <v>745</v>
      </c>
      <c r="BQ32" s="36" t="s">
        <v>303</v>
      </c>
      <c r="BR32" s="36" t="s">
        <v>396</v>
      </c>
      <c r="BS32" s="36" t="s">
        <v>1021</v>
      </c>
      <c r="BT32" s="36" t="s">
        <v>746</v>
      </c>
      <c r="BU32" s="36" t="s">
        <v>1072</v>
      </c>
      <c r="BX32" s="36" t="s">
        <v>306</v>
      </c>
      <c r="BY32" s="36" t="s">
        <v>203</v>
      </c>
      <c r="CA32" s="36" t="s">
        <v>1020</v>
      </c>
      <c r="CG32" s="36" t="s">
        <v>398</v>
      </c>
      <c r="CH32" s="37">
        <v>45488</v>
      </c>
      <c r="CI32" s="36" t="s">
        <v>399</v>
      </c>
    </row>
    <row r="33" spans="1:87" s="36" customFormat="1" x14ac:dyDescent="0.25">
      <c r="A33" s="36">
        <v>2024</v>
      </c>
      <c r="B33" s="37">
        <v>45383</v>
      </c>
      <c r="C33" s="37">
        <v>45473</v>
      </c>
      <c r="D33" s="36" t="s">
        <v>192</v>
      </c>
      <c r="E33" s="36" t="s">
        <v>195</v>
      </c>
      <c r="F33" s="36" t="s">
        <v>200</v>
      </c>
      <c r="G33" s="36" t="s">
        <v>747</v>
      </c>
      <c r="H33" s="36" t="s">
        <v>203</v>
      </c>
      <c r="I33" s="36" t="s">
        <v>492</v>
      </c>
      <c r="J33" s="36" t="s">
        <v>748</v>
      </c>
      <c r="K33" s="36">
        <v>202426</v>
      </c>
      <c r="L33" s="36" t="s">
        <v>749</v>
      </c>
      <c r="M33" s="37">
        <v>45446</v>
      </c>
      <c r="N33" s="36" t="s">
        <v>750</v>
      </c>
      <c r="O33" s="36">
        <v>202426</v>
      </c>
      <c r="P33" s="37">
        <v>45448</v>
      </c>
      <c r="Q33" s="36">
        <v>202426</v>
      </c>
      <c r="R33" s="36">
        <v>202426</v>
      </c>
      <c r="S33" s="36" t="s">
        <v>751</v>
      </c>
      <c r="T33" s="36" t="s">
        <v>752</v>
      </c>
      <c r="U33" s="36" t="s">
        <v>753</v>
      </c>
      <c r="V33" s="36" t="s">
        <v>754</v>
      </c>
      <c r="W33" s="36" t="s">
        <v>475</v>
      </c>
      <c r="X33" s="36" t="s">
        <v>476</v>
      </c>
      <c r="Y33" s="36" t="s">
        <v>1048</v>
      </c>
      <c r="Z33" s="36" t="s">
        <v>205</v>
      </c>
      <c r="AC33" s="36" t="s">
        <v>549</v>
      </c>
      <c r="AD33" s="36" t="s">
        <v>212</v>
      </c>
      <c r="AE33" s="36" t="s">
        <v>1049</v>
      </c>
      <c r="AF33" s="36">
        <v>200</v>
      </c>
      <c r="AG33" s="36" t="s">
        <v>561</v>
      </c>
      <c r="AH33" s="36" t="s">
        <v>237</v>
      </c>
      <c r="AI33" s="36" t="s">
        <v>440</v>
      </c>
      <c r="AJ33" s="38">
        <v>1</v>
      </c>
      <c r="AK33" s="36" t="s">
        <v>1050</v>
      </c>
      <c r="AL33" s="39">
        <v>1</v>
      </c>
      <c r="AM33" s="36" t="s">
        <v>571</v>
      </c>
      <c r="AN33" s="40">
        <v>3</v>
      </c>
      <c r="AO33" s="36" t="s">
        <v>284</v>
      </c>
      <c r="AP33" s="36">
        <v>23600</v>
      </c>
      <c r="AQ33" s="36" t="s">
        <v>561</v>
      </c>
      <c r="AR33" s="36" t="s">
        <v>561</v>
      </c>
      <c r="AS33" s="36" t="s">
        <v>561</v>
      </c>
      <c r="AT33" s="36" t="s">
        <v>561</v>
      </c>
      <c r="AU33" s="36" t="s">
        <v>388</v>
      </c>
      <c r="AV33" s="36" t="s">
        <v>389</v>
      </c>
      <c r="AW33" s="36" t="s">
        <v>390</v>
      </c>
      <c r="AX33" s="36" t="s">
        <v>390</v>
      </c>
      <c r="AY33" s="36" t="s">
        <v>747</v>
      </c>
      <c r="AZ33" s="37">
        <v>45456</v>
      </c>
      <c r="BA33" s="37">
        <v>45467</v>
      </c>
      <c r="BB33" s="37">
        <v>45556</v>
      </c>
      <c r="BC33" s="41">
        <v>3252337.01</v>
      </c>
      <c r="BD33" s="41">
        <v>3772710.93</v>
      </c>
      <c r="BG33" s="36" t="s">
        <v>391</v>
      </c>
      <c r="BH33" s="36" t="s">
        <v>561</v>
      </c>
      <c r="BI33" s="36" t="s">
        <v>392</v>
      </c>
      <c r="BJ33" s="36" t="s">
        <v>393</v>
      </c>
      <c r="BK33" s="36">
        <f>(BD33*0.1)+1131813.28</f>
        <v>1509084.3730000001</v>
      </c>
      <c r="BL33" s="37">
        <v>45467</v>
      </c>
      <c r="BM33" s="37">
        <v>45556</v>
      </c>
      <c r="BN33" s="36" t="s">
        <v>755</v>
      </c>
      <c r="BQ33" s="36" t="s">
        <v>303</v>
      </c>
      <c r="BR33" s="36" t="s">
        <v>396</v>
      </c>
      <c r="BS33" s="36" t="s">
        <v>1021</v>
      </c>
      <c r="BT33" s="36" t="s">
        <v>756</v>
      </c>
      <c r="BU33" s="36" t="s">
        <v>1073</v>
      </c>
      <c r="BX33" s="36" t="s">
        <v>306</v>
      </c>
      <c r="BY33" s="36" t="s">
        <v>203</v>
      </c>
      <c r="CA33" s="36" t="s">
        <v>1020</v>
      </c>
      <c r="CG33" s="36" t="s">
        <v>398</v>
      </c>
      <c r="CH33" s="37">
        <v>45488</v>
      </c>
      <c r="CI33" s="36" t="s">
        <v>399</v>
      </c>
    </row>
    <row r="34" spans="1:87" s="36" customFormat="1" x14ac:dyDescent="0.25">
      <c r="A34" s="36">
        <v>2024</v>
      </c>
      <c r="B34" s="37">
        <v>45383</v>
      </c>
      <c r="C34" s="37">
        <v>45473</v>
      </c>
      <c r="D34" s="36" t="s">
        <v>191</v>
      </c>
      <c r="E34" s="36" t="s">
        <v>195</v>
      </c>
      <c r="F34" s="36" t="s">
        <v>200</v>
      </c>
      <c r="G34" s="36" t="s">
        <v>761</v>
      </c>
      <c r="H34" s="36" t="s">
        <v>203</v>
      </c>
      <c r="I34" s="36" t="s">
        <v>492</v>
      </c>
      <c r="J34" s="36" t="s">
        <v>762</v>
      </c>
      <c r="K34" s="36">
        <v>202427</v>
      </c>
      <c r="L34" s="36" t="s">
        <v>763</v>
      </c>
      <c r="M34" s="37">
        <v>45447</v>
      </c>
      <c r="N34" s="36" t="s">
        <v>764</v>
      </c>
      <c r="O34" s="36">
        <v>202427</v>
      </c>
      <c r="P34" s="37">
        <v>45450</v>
      </c>
      <c r="Q34" s="36">
        <v>202427</v>
      </c>
      <c r="R34" s="36">
        <v>202427</v>
      </c>
      <c r="S34" s="36" t="s">
        <v>765</v>
      </c>
      <c r="T34" s="36" t="s">
        <v>766</v>
      </c>
      <c r="U34" s="36" t="s">
        <v>767</v>
      </c>
      <c r="V34" s="36" t="s">
        <v>768</v>
      </c>
      <c r="AA34" s="36" t="s">
        <v>769</v>
      </c>
      <c r="AC34" s="36" t="s">
        <v>770</v>
      </c>
      <c r="AD34" s="36" t="s">
        <v>212</v>
      </c>
      <c r="AE34" s="36" t="s">
        <v>771</v>
      </c>
      <c r="AF34" s="36">
        <v>4765</v>
      </c>
      <c r="AG34" s="36" t="s">
        <v>561</v>
      </c>
      <c r="AH34" s="36" t="s">
        <v>237</v>
      </c>
      <c r="AI34" s="36" t="s">
        <v>481</v>
      </c>
      <c r="AJ34" s="38">
        <v>1</v>
      </c>
      <c r="AK34" s="36" t="s">
        <v>387</v>
      </c>
      <c r="AL34" s="39">
        <v>1</v>
      </c>
      <c r="AM34" s="36" t="s">
        <v>387</v>
      </c>
      <c r="AN34" s="40">
        <v>3</v>
      </c>
      <c r="AO34" s="36" t="s">
        <v>284</v>
      </c>
      <c r="AP34" s="36">
        <v>23060</v>
      </c>
      <c r="AQ34" s="36" t="s">
        <v>561</v>
      </c>
      <c r="AR34" s="36" t="s">
        <v>561</v>
      </c>
      <c r="AS34" s="36" t="s">
        <v>561</v>
      </c>
      <c r="AT34" s="36" t="s">
        <v>561</v>
      </c>
      <c r="AU34" s="36" t="s">
        <v>499</v>
      </c>
      <c r="AV34" s="36" t="s">
        <v>389</v>
      </c>
      <c r="AW34" s="36" t="s">
        <v>390</v>
      </c>
      <c r="AX34" s="36" t="s">
        <v>390</v>
      </c>
      <c r="AY34" s="36" t="s">
        <v>772</v>
      </c>
      <c r="AZ34" s="37">
        <v>45463</v>
      </c>
      <c r="BA34" s="37">
        <v>45474</v>
      </c>
      <c r="BB34" s="37">
        <v>45563</v>
      </c>
      <c r="BC34" s="41">
        <v>5621999.9299999997</v>
      </c>
      <c r="BD34" s="41">
        <v>6521519.9199999999</v>
      </c>
      <c r="BG34" s="36" t="s">
        <v>391</v>
      </c>
      <c r="BH34" s="36" t="s">
        <v>561</v>
      </c>
      <c r="BI34" s="36" t="s">
        <v>392</v>
      </c>
      <c r="BJ34" s="36" t="s">
        <v>393</v>
      </c>
      <c r="BK34" s="36">
        <f>(BD34*0.1)+1956455.98</f>
        <v>2608607.9720000001</v>
      </c>
      <c r="BL34" s="37">
        <v>45474</v>
      </c>
      <c r="BM34" s="37">
        <v>45563</v>
      </c>
      <c r="BN34" s="36" t="s">
        <v>773</v>
      </c>
      <c r="BQ34" s="36" t="s">
        <v>303</v>
      </c>
      <c r="BR34" s="36" t="s">
        <v>396</v>
      </c>
      <c r="BS34" s="36" t="s">
        <v>1021</v>
      </c>
      <c r="BT34" s="36" t="s">
        <v>397</v>
      </c>
      <c r="BU34" s="36" t="s">
        <v>1074</v>
      </c>
      <c r="BX34" s="36" t="s">
        <v>306</v>
      </c>
      <c r="BY34" s="36" t="s">
        <v>203</v>
      </c>
      <c r="CA34" s="36" t="s">
        <v>1020</v>
      </c>
      <c r="CG34" s="36" t="s">
        <v>398</v>
      </c>
      <c r="CH34" s="37">
        <v>45488</v>
      </c>
      <c r="CI34" s="36" t="s">
        <v>399</v>
      </c>
    </row>
    <row r="35" spans="1:87" s="36" customFormat="1" x14ac:dyDescent="0.25">
      <c r="A35" s="36">
        <v>2024</v>
      </c>
      <c r="B35" s="37">
        <v>45383</v>
      </c>
      <c r="C35" s="37">
        <v>45473</v>
      </c>
      <c r="D35" s="36" t="s">
        <v>191</v>
      </c>
      <c r="E35" s="36" t="s">
        <v>195</v>
      </c>
      <c r="F35" s="36" t="s">
        <v>200</v>
      </c>
      <c r="G35" s="36" t="s">
        <v>778</v>
      </c>
      <c r="H35" s="36" t="s">
        <v>203</v>
      </c>
      <c r="I35" s="36" t="s">
        <v>492</v>
      </c>
      <c r="J35" s="36" t="s">
        <v>779</v>
      </c>
      <c r="K35" s="36">
        <v>202428</v>
      </c>
      <c r="L35" s="36" t="s">
        <v>763</v>
      </c>
      <c r="M35" s="37">
        <v>45447</v>
      </c>
      <c r="N35" s="36" t="s">
        <v>780</v>
      </c>
      <c r="O35" s="36">
        <v>202428</v>
      </c>
      <c r="P35" s="37">
        <v>45450</v>
      </c>
      <c r="R35" s="36">
        <v>202428</v>
      </c>
      <c r="S35" s="36" t="s">
        <v>781</v>
      </c>
      <c r="T35" s="36" t="s">
        <v>782</v>
      </c>
      <c r="U35" s="36" t="s">
        <v>783</v>
      </c>
      <c r="V35" s="36" t="s">
        <v>784</v>
      </c>
      <c r="AA35" s="36" t="s">
        <v>777</v>
      </c>
      <c r="AC35" s="36" t="s">
        <v>770</v>
      </c>
      <c r="AD35" s="36" t="s">
        <v>212</v>
      </c>
      <c r="AE35" s="36" t="s">
        <v>468</v>
      </c>
      <c r="AF35" s="36">
        <v>1045</v>
      </c>
      <c r="AG35" s="36" t="s">
        <v>561</v>
      </c>
      <c r="AH35" s="36" t="s">
        <v>246</v>
      </c>
      <c r="AI35" s="36" t="s">
        <v>785</v>
      </c>
      <c r="AJ35" s="38">
        <v>1</v>
      </c>
      <c r="AK35" s="36" t="s">
        <v>387</v>
      </c>
      <c r="AL35" s="39">
        <v>1</v>
      </c>
      <c r="AM35" s="36" t="s">
        <v>387</v>
      </c>
      <c r="AN35" s="40">
        <v>3</v>
      </c>
      <c r="AO35" s="36" t="s">
        <v>284</v>
      </c>
      <c r="AP35" s="36">
        <v>23085</v>
      </c>
      <c r="AQ35" s="36" t="s">
        <v>561</v>
      </c>
      <c r="AR35" s="36" t="s">
        <v>561</v>
      </c>
      <c r="AS35" s="36" t="s">
        <v>561</v>
      </c>
      <c r="AT35" s="36" t="s">
        <v>561</v>
      </c>
      <c r="AU35" s="36" t="s">
        <v>499</v>
      </c>
      <c r="AV35" s="36" t="s">
        <v>389</v>
      </c>
      <c r="AW35" s="36" t="s">
        <v>390</v>
      </c>
      <c r="AX35" s="36" t="s">
        <v>390</v>
      </c>
      <c r="AY35" s="36" t="s">
        <v>786</v>
      </c>
      <c r="AZ35" s="37">
        <v>45463</v>
      </c>
      <c r="BA35" s="37">
        <v>45474</v>
      </c>
      <c r="BB35" s="37">
        <v>45563</v>
      </c>
      <c r="BC35" s="41">
        <v>4156213.1</v>
      </c>
      <c r="BD35" s="41">
        <v>4821207.2</v>
      </c>
      <c r="BG35" s="36" t="s">
        <v>391</v>
      </c>
      <c r="BH35" s="36" t="s">
        <v>561</v>
      </c>
      <c r="BI35" s="36" t="s">
        <v>392</v>
      </c>
      <c r="BJ35" s="36" t="s">
        <v>393</v>
      </c>
      <c r="BK35" s="36">
        <f>(BD35*0.1)+1446362.16</f>
        <v>1928482.88</v>
      </c>
      <c r="BL35" s="37">
        <v>45474</v>
      </c>
      <c r="BM35" s="37">
        <v>45563</v>
      </c>
      <c r="BN35" s="36" t="s">
        <v>787</v>
      </c>
      <c r="BQ35" s="36" t="s">
        <v>303</v>
      </c>
      <c r="BR35" s="36" t="s">
        <v>396</v>
      </c>
      <c r="BS35" s="36" t="s">
        <v>1021</v>
      </c>
      <c r="BT35" s="36" t="s">
        <v>474</v>
      </c>
      <c r="BU35" s="36" t="s">
        <v>1075</v>
      </c>
      <c r="BX35" s="36" t="s">
        <v>306</v>
      </c>
      <c r="BY35" s="36" t="s">
        <v>203</v>
      </c>
      <c r="CA35" s="36" t="s">
        <v>1020</v>
      </c>
      <c r="CG35" s="36" t="s">
        <v>398</v>
      </c>
      <c r="CH35" s="37">
        <v>45488</v>
      </c>
      <c r="CI35" s="36" t="s">
        <v>399</v>
      </c>
    </row>
    <row r="36" spans="1:87" s="36" customFormat="1" x14ac:dyDescent="0.25">
      <c r="A36" s="36">
        <v>2024</v>
      </c>
      <c r="B36" s="37">
        <v>45383</v>
      </c>
      <c r="C36" s="37">
        <v>45473</v>
      </c>
      <c r="D36" s="36" t="s">
        <v>191</v>
      </c>
      <c r="E36" s="36" t="s">
        <v>195</v>
      </c>
      <c r="F36" s="36" t="s">
        <v>200</v>
      </c>
      <c r="G36" s="36" t="s">
        <v>794</v>
      </c>
      <c r="H36" s="36" t="s">
        <v>203</v>
      </c>
      <c r="I36" s="36" t="s">
        <v>492</v>
      </c>
      <c r="J36" s="36" t="s">
        <v>795</v>
      </c>
      <c r="K36" s="36">
        <v>202429</v>
      </c>
      <c r="L36" s="36" t="s">
        <v>763</v>
      </c>
      <c r="M36" s="37">
        <v>45447</v>
      </c>
      <c r="N36" s="36" t="s">
        <v>796</v>
      </c>
      <c r="O36" s="36">
        <v>202429</v>
      </c>
      <c r="P36" s="37">
        <v>45450</v>
      </c>
      <c r="Q36" s="36">
        <v>202429</v>
      </c>
      <c r="R36" s="36">
        <v>202429</v>
      </c>
      <c r="S36" s="36" t="s">
        <v>797</v>
      </c>
      <c r="T36" s="36" t="s">
        <v>798</v>
      </c>
      <c r="U36" s="36" t="s">
        <v>799</v>
      </c>
      <c r="V36" s="36" t="s">
        <v>800</v>
      </c>
      <c r="W36" s="36" t="s">
        <v>774</v>
      </c>
      <c r="X36" s="36" t="s">
        <v>775</v>
      </c>
      <c r="Y36" s="36" t="s">
        <v>776</v>
      </c>
      <c r="Z36" s="36" t="s">
        <v>205</v>
      </c>
      <c r="AC36" s="36" t="s">
        <v>801</v>
      </c>
      <c r="AD36" s="36" t="s">
        <v>212</v>
      </c>
      <c r="AE36" s="36" t="s">
        <v>802</v>
      </c>
      <c r="AF36" s="36" t="s">
        <v>439</v>
      </c>
      <c r="AG36" s="36" t="s">
        <v>561</v>
      </c>
      <c r="AH36" s="36" t="s">
        <v>237</v>
      </c>
      <c r="AI36" s="36" t="s">
        <v>1076</v>
      </c>
      <c r="AJ36" s="38">
        <v>1</v>
      </c>
      <c r="AK36" s="36" t="s">
        <v>1077</v>
      </c>
      <c r="AL36" s="39">
        <v>2</v>
      </c>
      <c r="AM36" s="36" t="s">
        <v>803</v>
      </c>
      <c r="AN36" s="40">
        <v>3</v>
      </c>
      <c r="AO36" s="36" t="s">
        <v>284</v>
      </c>
      <c r="AP36" s="36">
        <v>23920</v>
      </c>
      <c r="AQ36" s="36" t="s">
        <v>561</v>
      </c>
      <c r="AR36" s="36" t="s">
        <v>561</v>
      </c>
      <c r="AS36" s="36" t="s">
        <v>561</v>
      </c>
      <c r="AT36" s="36" t="s">
        <v>561</v>
      </c>
      <c r="AU36" s="36" t="s">
        <v>499</v>
      </c>
      <c r="AV36" s="36" t="s">
        <v>389</v>
      </c>
      <c r="AW36" s="36" t="s">
        <v>390</v>
      </c>
      <c r="AX36" s="36" t="s">
        <v>390</v>
      </c>
      <c r="AY36" s="36" t="s">
        <v>804</v>
      </c>
      <c r="AZ36" s="37">
        <v>45463</v>
      </c>
      <c r="BA36" s="37">
        <v>45474</v>
      </c>
      <c r="BB36" s="37">
        <v>45593</v>
      </c>
      <c r="BC36" s="41">
        <v>4378625.4800000004</v>
      </c>
      <c r="BD36" s="41">
        <v>5079205.5599999996</v>
      </c>
      <c r="BG36" s="36" t="s">
        <v>391</v>
      </c>
      <c r="BH36" s="36" t="s">
        <v>561</v>
      </c>
      <c r="BI36" s="36" t="s">
        <v>392</v>
      </c>
      <c r="BJ36" s="36" t="s">
        <v>393</v>
      </c>
      <c r="BK36" s="36">
        <f>(BD36*0.1)+1523761.67</f>
        <v>2031682.2259999998</v>
      </c>
      <c r="BL36" s="37">
        <v>45474</v>
      </c>
      <c r="BM36" s="37">
        <v>45593</v>
      </c>
      <c r="BN36" s="42" t="s">
        <v>818</v>
      </c>
      <c r="BQ36" s="36" t="s">
        <v>303</v>
      </c>
      <c r="BR36" s="36" t="s">
        <v>396</v>
      </c>
      <c r="BS36" s="36" t="s">
        <v>1021</v>
      </c>
      <c r="BT36" s="36" t="s">
        <v>805</v>
      </c>
      <c r="BU36" s="36" t="s">
        <v>1078</v>
      </c>
      <c r="BX36" s="36" t="s">
        <v>306</v>
      </c>
      <c r="BY36" s="36" t="s">
        <v>203</v>
      </c>
      <c r="CA36" s="36" t="s">
        <v>1020</v>
      </c>
      <c r="CG36" s="36" t="s">
        <v>398</v>
      </c>
      <c r="CH36" s="37">
        <v>45488</v>
      </c>
      <c r="CI36" s="36" t="s">
        <v>399</v>
      </c>
    </row>
    <row r="37" spans="1:87" s="36" customFormat="1" x14ac:dyDescent="0.25">
      <c r="A37" s="36">
        <v>2024</v>
      </c>
      <c r="B37" s="37">
        <v>45383</v>
      </c>
      <c r="C37" s="37">
        <v>45473</v>
      </c>
      <c r="D37" s="36" t="s">
        <v>191</v>
      </c>
      <c r="E37" s="36" t="s">
        <v>195</v>
      </c>
      <c r="F37" s="36" t="s">
        <v>200</v>
      </c>
      <c r="G37" s="36" t="s">
        <v>809</v>
      </c>
      <c r="H37" s="36" t="s">
        <v>203</v>
      </c>
      <c r="I37" s="36" t="s">
        <v>492</v>
      </c>
      <c r="J37" s="36" t="s">
        <v>810</v>
      </c>
      <c r="K37" s="36">
        <v>202430</v>
      </c>
      <c r="L37" s="42" t="s">
        <v>811</v>
      </c>
      <c r="M37" s="37">
        <v>45453</v>
      </c>
      <c r="N37" s="36" t="s">
        <v>812</v>
      </c>
      <c r="O37" s="36">
        <v>202430</v>
      </c>
      <c r="P37" s="37">
        <v>45456</v>
      </c>
      <c r="R37" s="36">
        <v>202430</v>
      </c>
      <c r="S37" s="36" t="s">
        <v>813</v>
      </c>
      <c r="T37" s="42" t="s">
        <v>814</v>
      </c>
      <c r="U37" s="36" t="s">
        <v>815</v>
      </c>
      <c r="V37" s="36" t="s">
        <v>816</v>
      </c>
      <c r="W37" s="36" t="s">
        <v>409</v>
      </c>
      <c r="X37" s="36" t="s">
        <v>1034</v>
      </c>
      <c r="Y37" s="36" t="s">
        <v>447</v>
      </c>
      <c r="Z37" s="36" t="s">
        <v>204</v>
      </c>
      <c r="AC37" s="36" t="s">
        <v>485</v>
      </c>
      <c r="AD37" s="36" t="s">
        <v>212</v>
      </c>
      <c r="AE37" s="36" t="s">
        <v>301</v>
      </c>
      <c r="AF37" s="36" t="s">
        <v>439</v>
      </c>
      <c r="AG37" s="36" t="s">
        <v>561</v>
      </c>
      <c r="AH37" s="36" t="s">
        <v>237</v>
      </c>
      <c r="AI37" s="36" t="s">
        <v>1037</v>
      </c>
      <c r="AJ37" s="38">
        <v>1</v>
      </c>
      <c r="AK37" s="36" t="s">
        <v>387</v>
      </c>
      <c r="AL37" s="39">
        <v>1</v>
      </c>
      <c r="AM37" s="36" t="s">
        <v>387</v>
      </c>
      <c r="AN37" s="40">
        <v>3</v>
      </c>
      <c r="AO37" s="36" t="s">
        <v>284</v>
      </c>
      <c r="AP37" s="36">
        <v>23205</v>
      </c>
      <c r="AQ37" s="36" t="s">
        <v>561</v>
      </c>
      <c r="AR37" s="36" t="s">
        <v>561</v>
      </c>
      <c r="AS37" s="36" t="s">
        <v>561</v>
      </c>
      <c r="AT37" s="36" t="s">
        <v>561</v>
      </c>
      <c r="AU37" s="36" t="s">
        <v>388</v>
      </c>
      <c r="AV37" s="36" t="s">
        <v>389</v>
      </c>
      <c r="AW37" s="36" t="s">
        <v>390</v>
      </c>
      <c r="AX37" s="36" t="s">
        <v>390</v>
      </c>
      <c r="AY37" s="36" t="s">
        <v>817</v>
      </c>
      <c r="AZ37" s="37">
        <v>45470</v>
      </c>
      <c r="BA37" s="37">
        <v>45481</v>
      </c>
      <c r="BB37" s="37">
        <v>45660</v>
      </c>
      <c r="BC37" s="41">
        <v>17921386.760000002</v>
      </c>
      <c r="BD37" s="41">
        <v>20788808.640000001</v>
      </c>
      <c r="BG37" s="36" t="s">
        <v>391</v>
      </c>
      <c r="BH37" s="36" t="s">
        <v>561</v>
      </c>
      <c r="BI37" s="36" t="s">
        <v>392</v>
      </c>
      <c r="BJ37" s="36" t="s">
        <v>393</v>
      </c>
      <c r="BK37" s="36">
        <f>(BD37*0.1)+6236642.59</f>
        <v>8315523.4539999999</v>
      </c>
      <c r="BL37" s="37">
        <v>45481</v>
      </c>
      <c r="BM37" s="37">
        <v>45660</v>
      </c>
      <c r="BN37" s="36" t="s">
        <v>819</v>
      </c>
      <c r="BQ37" s="36" t="s">
        <v>303</v>
      </c>
      <c r="BR37" s="36" t="s">
        <v>396</v>
      </c>
      <c r="BS37" s="36" t="s">
        <v>1021</v>
      </c>
      <c r="BT37" s="36" t="s">
        <v>756</v>
      </c>
      <c r="BU37" s="36" t="s">
        <v>1079</v>
      </c>
      <c r="BX37" s="36" t="s">
        <v>306</v>
      </c>
      <c r="BY37" s="36" t="s">
        <v>203</v>
      </c>
      <c r="CA37" s="36" t="s">
        <v>1020</v>
      </c>
      <c r="CG37" s="36" t="s">
        <v>398</v>
      </c>
      <c r="CH37" s="37">
        <v>45488</v>
      </c>
      <c r="CI37" s="36" t="s">
        <v>399</v>
      </c>
    </row>
    <row r="38" spans="1:87" s="36" customFormat="1" x14ac:dyDescent="0.25">
      <c r="A38" s="36">
        <v>2024</v>
      </c>
      <c r="B38" s="37">
        <v>45383</v>
      </c>
      <c r="C38" s="37">
        <v>45473</v>
      </c>
      <c r="D38" s="36" t="s">
        <v>191</v>
      </c>
      <c r="E38" s="36" t="s">
        <v>195</v>
      </c>
      <c r="F38" s="36" t="s">
        <v>200</v>
      </c>
      <c r="G38" s="36" t="s">
        <v>822</v>
      </c>
      <c r="H38" s="36" t="s">
        <v>203</v>
      </c>
      <c r="I38" s="36" t="s">
        <v>492</v>
      </c>
      <c r="J38" s="36" t="s">
        <v>823</v>
      </c>
      <c r="K38" s="36">
        <v>202431</v>
      </c>
      <c r="L38" s="42" t="s">
        <v>811</v>
      </c>
      <c r="M38" s="37">
        <v>45453</v>
      </c>
      <c r="N38" s="36" t="s">
        <v>824</v>
      </c>
      <c r="O38" s="36">
        <v>202431</v>
      </c>
      <c r="P38" s="37">
        <v>45456</v>
      </c>
      <c r="Q38" s="36">
        <v>202431</v>
      </c>
      <c r="R38" s="36">
        <v>202431</v>
      </c>
      <c r="S38" s="42" t="s">
        <v>825</v>
      </c>
      <c r="T38" s="36" t="s">
        <v>826</v>
      </c>
      <c r="U38" s="36" t="s">
        <v>827</v>
      </c>
      <c r="V38" s="36" t="s">
        <v>828</v>
      </c>
      <c r="W38" s="36" t="s">
        <v>829</v>
      </c>
      <c r="X38" s="36" t="s">
        <v>830</v>
      </c>
      <c r="Y38" s="36" t="s">
        <v>831</v>
      </c>
      <c r="Z38" s="36" t="s">
        <v>204</v>
      </c>
      <c r="AC38" s="36" t="s">
        <v>832</v>
      </c>
      <c r="AD38" s="36" t="s">
        <v>212</v>
      </c>
      <c r="AE38" s="36" t="s">
        <v>833</v>
      </c>
      <c r="AF38" s="36">
        <v>955</v>
      </c>
      <c r="AG38" s="36" t="s">
        <v>561</v>
      </c>
      <c r="AH38" s="36" t="s">
        <v>237</v>
      </c>
      <c r="AI38" s="36" t="s">
        <v>481</v>
      </c>
      <c r="AJ38" s="38">
        <v>1</v>
      </c>
      <c r="AK38" s="36" t="s">
        <v>1050</v>
      </c>
      <c r="AL38" s="39">
        <v>1</v>
      </c>
      <c r="AM38" s="36" t="s">
        <v>571</v>
      </c>
      <c r="AN38" s="40">
        <v>3</v>
      </c>
      <c r="AO38" s="36" t="s">
        <v>284</v>
      </c>
      <c r="AP38" s="36">
        <v>23600</v>
      </c>
      <c r="AQ38" s="36" t="s">
        <v>561</v>
      </c>
      <c r="AR38" s="36" t="s">
        <v>561</v>
      </c>
      <c r="AS38" s="36" t="s">
        <v>561</v>
      </c>
      <c r="AT38" s="36" t="s">
        <v>561</v>
      </c>
      <c r="AU38" s="36" t="s">
        <v>499</v>
      </c>
      <c r="AV38" s="36" t="s">
        <v>389</v>
      </c>
      <c r="AW38" s="36" t="s">
        <v>390</v>
      </c>
      <c r="AX38" s="36" t="s">
        <v>390</v>
      </c>
      <c r="AY38" s="36" t="s">
        <v>834</v>
      </c>
      <c r="AZ38" s="37">
        <v>45470</v>
      </c>
      <c r="BA38" s="37">
        <v>45481</v>
      </c>
      <c r="BB38" s="37">
        <v>45570</v>
      </c>
      <c r="BC38" s="41">
        <v>5805136.3399999999</v>
      </c>
      <c r="BD38" s="41">
        <v>6733958.1500000004</v>
      </c>
      <c r="BG38" s="36" t="s">
        <v>391</v>
      </c>
      <c r="BH38" s="36" t="s">
        <v>561</v>
      </c>
      <c r="BI38" s="36" t="s">
        <v>392</v>
      </c>
      <c r="BJ38" s="36" t="s">
        <v>393</v>
      </c>
      <c r="BK38" s="36">
        <f>(BD38*0.1)+2020187.46</f>
        <v>2693583.2749999999</v>
      </c>
      <c r="BL38" s="37">
        <v>45481</v>
      </c>
      <c r="BM38" s="37">
        <v>45570</v>
      </c>
      <c r="BN38" s="36" t="s">
        <v>835</v>
      </c>
      <c r="BQ38" s="36" t="s">
        <v>303</v>
      </c>
      <c r="BR38" s="36" t="s">
        <v>396</v>
      </c>
      <c r="BS38" s="36" t="s">
        <v>642</v>
      </c>
      <c r="BT38" s="36" t="s">
        <v>836</v>
      </c>
      <c r="BU38" s="36" t="s">
        <v>1080</v>
      </c>
      <c r="BX38" s="36" t="s">
        <v>306</v>
      </c>
      <c r="BY38" s="36" t="s">
        <v>203</v>
      </c>
      <c r="CA38" s="36" t="s">
        <v>1020</v>
      </c>
      <c r="CG38" s="36" t="s">
        <v>398</v>
      </c>
      <c r="CH38" s="37">
        <v>45488</v>
      </c>
      <c r="CI38" s="36" t="s">
        <v>399</v>
      </c>
    </row>
    <row r="39" spans="1:87" s="36" customFormat="1" x14ac:dyDescent="0.25">
      <c r="A39" s="36">
        <v>2024</v>
      </c>
      <c r="B39" s="37">
        <v>45383</v>
      </c>
      <c r="C39" s="37">
        <v>45473</v>
      </c>
      <c r="D39" s="36" t="s">
        <v>192</v>
      </c>
      <c r="E39" s="36" t="s">
        <v>195</v>
      </c>
      <c r="F39" s="36" t="s">
        <v>200</v>
      </c>
      <c r="G39" s="36" t="s">
        <v>837</v>
      </c>
      <c r="H39" s="36" t="s">
        <v>203</v>
      </c>
      <c r="I39" s="36" t="s">
        <v>492</v>
      </c>
      <c r="J39" s="42" t="s">
        <v>838</v>
      </c>
      <c r="K39" s="36">
        <v>202432</v>
      </c>
      <c r="L39" s="42" t="s">
        <v>853</v>
      </c>
      <c r="M39" s="37">
        <v>45577</v>
      </c>
      <c r="N39" s="36" t="s">
        <v>839</v>
      </c>
      <c r="O39" s="36">
        <v>202432</v>
      </c>
      <c r="P39" s="37">
        <v>45460</v>
      </c>
      <c r="Q39" s="36">
        <v>202432</v>
      </c>
      <c r="R39" s="36">
        <v>202432</v>
      </c>
      <c r="S39" s="36" t="s">
        <v>843</v>
      </c>
      <c r="T39" s="36" t="s">
        <v>854</v>
      </c>
      <c r="U39" s="36" t="s">
        <v>840</v>
      </c>
      <c r="V39" s="42" t="s">
        <v>855</v>
      </c>
      <c r="AA39" s="36" t="s">
        <v>841</v>
      </c>
      <c r="AC39" s="36" t="s">
        <v>497</v>
      </c>
      <c r="AD39" s="36" t="s">
        <v>212</v>
      </c>
      <c r="AE39" s="36" t="s">
        <v>498</v>
      </c>
      <c r="AF39" s="36">
        <v>2007</v>
      </c>
      <c r="AG39" s="36" t="s">
        <v>561</v>
      </c>
      <c r="AH39" s="36" t="s">
        <v>237</v>
      </c>
      <c r="AI39" s="36" t="s">
        <v>271</v>
      </c>
      <c r="AJ39" s="38">
        <v>1</v>
      </c>
      <c r="AK39" s="36" t="s">
        <v>387</v>
      </c>
      <c r="AL39" s="39">
        <v>1</v>
      </c>
      <c r="AM39" s="36" t="s">
        <v>387</v>
      </c>
      <c r="AN39" s="40">
        <v>3</v>
      </c>
      <c r="AO39" s="36" t="s">
        <v>284</v>
      </c>
      <c r="AP39" s="36">
        <v>23020</v>
      </c>
      <c r="AQ39" s="36" t="s">
        <v>561</v>
      </c>
      <c r="AR39" s="36" t="s">
        <v>561</v>
      </c>
      <c r="AS39" s="36" t="s">
        <v>561</v>
      </c>
      <c r="AT39" s="36" t="s">
        <v>561</v>
      </c>
      <c r="AU39" s="36" t="s">
        <v>388</v>
      </c>
      <c r="AV39" s="36" t="s">
        <v>389</v>
      </c>
      <c r="AW39" s="36" t="s">
        <v>390</v>
      </c>
      <c r="AX39" s="36" t="s">
        <v>390</v>
      </c>
      <c r="AY39" s="36" t="s">
        <v>837</v>
      </c>
      <c r="AZ39" s="37">
        <v>45470</v>
      </c>
      <c r="BA39" s="37">
        <v>45481</v>
      </c>
      <c r="BB39" s="37">
        <v>45555</v>
      </c>
      <c r="BC39" s="41">
        <v>1806293.6</v>
      </c>
      <c r="BD39" s="41">
        <v>2095300.58</v>
      </c>
      <c r="BG39" s="36" t="s">
        <v>391</v>
      </c>
      <c r="BH39" s="36" t="s">
        <v>561</v>
      </c>
      <c r="BI39" s="36" t="s">
        <v>392</v>
      </c>
      <c r="BJ39" s="36" t="s">
        <v>393</v>
      </c>
      <c r="BK39" s="36">
        <f>(BD39*0.1)+628590.17</f>
        <v>838120.22800000012</v>
      </c>
      <c r="BL39" s="37">
        <v>45481</v>
      </c>
      <c r="BM39" s="37">
        <v>45555</v>
      </c>
      <c r="BN39" s="36" t="s">
        <v>842</v>
      </c>
      <c r="BQ39" s="36" t="s">
        <v>303</v>
      </c>
      <c r="BR39" s="36" t="s">
        <v>396</v>
      </c>
      <c r="BS39" s="36" t="s">
        <v>504</v>
      </c>
      <c r="BT39" s="36" t="s">
        <v>756</v>
      </c>
      <c r="BU39" s="36" t="s">
        <v>1081</v>
      </c>
      <c r="BX39" s="36" t="s">
        <v>306</v>
      </c>
      <c r="BY39" s="36" t="s">
        <v>203</v>
      </c>
      <c r="CA39" s="36" t="s">
        <v>1020</v>
      </c>
      <c r="CG39" s="36" t="s">
        <v>398</v>
      </c>
      <c r="CH39" s="37">
        <v>45488</v>
      </c>
      <c r="CI39" s="36" t="s">
        <v>399</v>
      </c>
    </row>
    <row r="40" spans="1:87" s="36" customFormat="1" x14ac:dyDescent="0.25">
      <c r="A40" s="36">
        <v>2024</v>
      </c>
      <c r="B40" s="37">
        <v>45383</v>
      </c>
      <c r="C40" s="37">
        <v>45473</v>
      </c>
      <c r="D40" s="36" t="s">
        <v>192</v>
      </c>
      <c r="E40" s="36" t="s">
        <v>195</v>
      </c>
      <c r="F40" s="36" t="s">
        <v>200</v>
      </c>
      <c r="G40" s="36" t="s">
        <v>844</v>
      </c>
      <c r="H40" s="36" t="s">
        <v>203</v>
      </c>
      <c r="I40" s="36" t="s">
        <v>492</v>
      </c>
      <c r="J40" s="42" t="s">
        <v>612</v>
      </c>
      <c r="K40" s="36">
        <v>202433</v>
      </c>
      <c r="L40" s="42" t="s">
        <v>845</v>
      </c>
      <c r="M40" s="37">
        <v>45577</v>
      </c>
      <c r="N40" s="36" t="s">
        <v>846</v>
      </c>
      <c r="O40" s="36">
        <v>202433</v>
      </c>
      <c r="P40" s="37">
        <v>45460</v>
      </c>
      <c r="Q40" s="36">
        <v>202433</v>
      </c>
      <c r="R40" s="36">
        <v>202433</v>
      </c>
      <c r="S40" s="42" t="s">
        <v>847</v>
      </c>
      <c r="T40" s="42" t="s">
        <v>848</v>
      </c>
      <c r="U40" s="42" t="s">
        <v>849</v>
      </c>
      <c r="V40" s="36" t="s">
        <v>856</v>
      </c>
      <c r="W40" s="36" t="s">
        <v>367</v>
      </c>
      <c r="X40" s="36" t="s">
        <v>1082</v>
      </c>
      <c r="Y40" s="36" t="s">
        <v>1083</v>
      </c>
      <c r="Z40" s="36" t="s">
        <v>205</v>
      </c>
      <c r="AC40" s="36" t="s">
        <v>548</v>
      </c>
      <c r="AD40" s="36" t="s">
        <v>220</v>
      </c>
      <c r="AE40" s="36" t="s">
        <v>850</v>
      </c>
      <c r="AF40" s="36" t="s">
        <v>439</v>
      </c>
      <c r="AG40" s="36" t="s">
        <v>561</v>
      </c>
      <c r="AH40" s="36" t="s">
        <v>245</v>
      </c>
      <c r="AI40" s="36" t="s">
        <v>851</v>
      </c>
      <c r="AJ40" s="38">
        <v>1</v>
      </c>
      <c r="AK40" s="36" t="s">
        <v>387</v>
      </c>
      <c r="AL40" s="39">
        <v>1</v>
      </c>
      <c r="AM40" s="36" t="s">
        <v>387</v>
      </c>
      <c r="AN40" s="40">
        <v>3</v>
      </c>
      <c r="AO40" s="36" t="s">
        <v>284</v>
      </c>
      <c r="AP40" s="36">
        <v>23070</v>
      </c>
      <c r="AQ40" s="36" t="s">
        <v>561</v>
      </c>
      <c r="AR40" s="36" t="s">
        <v>561</v>
      </c>
      <c r="AS40" s="36" t="s">
        <v>561</v>
      </c>
      <c r="AT40" s="36" t="s">
        <v>561</v>
      </c>
      <c r="AU40" s="36" t="s">
        <v>388</v>
      </c>
      <c r="AV40" s="36" t="s">
        <v>389</v>
      </c>
      <c r="AW40" s="36" t="s">
        <v>390</v>
      </c>
      <c r="AX40" s="36" t="s">
        <v>390</v>
      </c>
      <c r="AY40" s="36" t="s">
        <v>844</v>
      </c>
      <c r="AZ40" s="37">
        <v>45470</v>
      </c>
      <c r="BA40" s="37">
        <v>45481</v>
      </c>
      <c r="BB40" s="37">
        <v>45555</v>
      </c>
      <c r="BC40" s="41">
        <v>1506630.27</v>
      </c>
      <c r="BD40" s="41">
        <v>1747691.11</v>
      </c>
      <c r="BG40" s="36" t="s">
        <v>391</v>
      </c>
      <c r="BH40" s="36" t="s">
        <v>561</v>
      </c>
      <c r="BI40" s="36" t="s">
        <v>392</v>
      </c>
      <c r="BJ40" s="36" t="s">
        <v>393</v>
      </c>
      <c r="BK40" s="36">
        <f>(BD40*0.1)+524307.33</f>
        <v>699076.44099999999</v>
      </c>
      <c r="BL40" s="37">
        <v>45481</v>
      </c>
      <c r="BM40" s="37">
        <v>45555</v>
      </c>
      <c r="BN40" s="36" t="s">
        <v>852</v>
      </c>
      <c r="BQ40" s="36" t="s">
        <v>303</v>
      </c>
      <c r="BR40" s="36" t="s">
        <v>396</v>
      </c>
      <c r="BS40" s="36" t="s">
        <v>1030</v>
      </c>
      <c r="BT40" s="36" t="s">
        <v>756</v>
      </c>
      <c r="BU40" s="36" t="s">
        <v>1084</v>
      </c>
      <c r="BX40" s="36" t="s">
        <v>306</v>
      </c>
      <c r="BY40" s="36" t="s">
        <v>203</v>
      </c>
      <c r="CA40" s="36" t="s">
        <v>1020</v>
      </c>
      <c r="CG40" s="36" t="s">
        <v>398</v>
      </c>
      <c r="CH40" s="37">
        <v>45488</v>
      </c>
      <c r="CI40" s="36" t="s">
        <v>399</v>
      </c>
    </row>
    <row r="41" spans="1:87" s="36" customFormat="1" x14ac:dyDescent="0.25">
      <c r="A41" s="36">
        <v>2024</v>
      </c>
      <c r="B41" s="37">
        <v>45383</v>
      </c>
      <c r="C41" s="37">
        <v>45473</v>
      </c>
      <c r="D41" s="36" t="s">
        <v>193</v>
      </c>
      <c r="E41" s="36" t="s">
        <v>195</v>
      </c>
      <c r="F41" s="36" t="s">
        <v>200</v>
      </c>
      <c r="G41" s="36" t="s">
        <v>857</v>
      </c>
      <c r="H41" s="36" t="s">
        <v>203</v>
      </c>
      <c r="I41" s="36" t="s">
        <v>492</v>
      </c>
      <c r="J41" s="36" t="s">
        <v>858</v>
      </c>
      <c r="K41" s="36">
        <v>202434</v>
      </c>
      <c r="L41" s="36" t="s">
        <v>859</v>
      </c>
      <c r="M41" s="37">
        <v>45446</v>
      </c>
      <c r="N41" s="36" t="s">
        <v>1085</v>
      </c>
      <c r="O41" s="36">
        <v>202434</v>
      </c>
      <c r="T41" s="36" t="s">
        <v>860</v>
      </c>
      <c r="U41" s="36" t="s">
        <v>860</v>
      </c>
      <c r="V41" s="36" t="s">
        <v>861</v>
      </c>
      <c r="W41" s="36" t="s">
        <v>475</v>
      </c>
      <c r="X41" s="36" t="s">
        <v>476</v>
      </c>
      <c r="Y41" s="36" t="s">
        <v>1048</v>
      </c>
      <c r="Z41" s="36" t="s">
        <v>205</v>
      </c>
      <c r="AC41" s="36" t="s">
        <v>549</v>
      </c>
      <c r="AD41" s="36" t="s">
        <v>212</v>
      </c>
      <c r="AE41" s="36" t="s">
        <v>1049</v>
      </c>
      <c r="AF41" s="36">
        <v>200</v>
      </c>
      <c r="AG41" s="36" t="s">
        <v>561</v>
      </c>
      <c r="AH41" s="36" t="s">
        <v>237</v>
      </c>
      <c r="AI41" s="36" t="s">
        <v>440</v>
      </c>
      <c r="AJ41" s="38">
        <v>1</v>
      </c>
      <c r="AK41" s="36" t="s">
        <v>1050</v>
      </c>
      <c r="AL41" s="39">
        <v>1</v>
      </c>
      <c r="AM41" s="36" t="s">
        <v>571</v>
      </c>
      <c r="AN41" s="40">
        <v>3</v>
      </c>
      <c r="AO41" s="36" t="s">
        <v>284</v>
      </c>
      <c r="AP41" s="36">
        <v>23600</v>
      </c>
      <c r="AQ41" s="36" t="s">
        <v>561</v>
      </c>
      <c r="AR41" s="36" t="s">
        <v>561</v>
      </c>
      <c r="AS41" s="36" t="s">
        <v>561</v>
      </c>
      <c r="AT41" s="36" t="s">
        <v>561</v>
      </c>
      <c r="AU41" s="36" t="s">
        <v>499</v>
      </c>
      <c r="AV41" s="36" t="s">
        <v>389</v>
      </c>
      <c r="AW41" s="36" t="s">
        <v>390</v>
      </c>
      <c r="AX41" s="36" t="s">
        <v>390</v>
      </c>
      <c r="AY41" s="36" t="s">
        <v>857</v>
      </c>
      <c r="AZ41" s="37">
        <v>45455</v>
      </c>
      <c r="BA41" s="37">
        <v>45467</v>
      </c>
      <c r="BB41" s="37">
        <v>45496</v>
      </c>
      <c r="BC41" s="41">
        <v>526600.01</v>
      </c>
      <c r="BD41" s="41">
        <v>610856.01</v>
      </c>
      <c r="BG41" s="36" t="s">
        <v>391</v>
      </c>
      <c r="BH41" s="36" t="s">
        <v>561</v>
      </c>
      <c r="BI41" s="36" t="s">
        <v>392</v>
      </c>
      <c r="BJ41" s="36" t="s">
        <v>393</v>
      </c>
      <c r="BK41" s="36">
        <f>(BD41*0.1)+183256.8</f>
        <v>244342.40099999998</v>
      </c>
      <c r="BL41" s="37">
        <v>45467</v>
      </c>
      <c r="BM41" s="37">
        <v>45496</v>
      </c>
      <c r="BN41" s="36" t="s">
        <v>862</v>
      </c>
      <c r="BQ41" s="36" t="s">
        <v>303</v>
      </c>
      <c r="BR41" s="36" t="s">
        <v>396</v>
      </c>
      <c r="BS41" s="36" t="s">
        <v>1021</v>
      </c>
      <c r="BT41" s="36" t="s">
        <v>655</v>
      </c>
      <c r="BU41" s="36" t="s">
        <v>1086</v>
      </c>
      <c r="BX41" s="36" t="s">
        <v>306</v>
      </c>
      <c r="BY41" s="36" t="s">
        <v>203</v>
      </c>
      <c r="CA41" s="36" t="s">
        <v>1020</v>
      </c>
      <c r="CG41" s="36" t="s">
        <v>398</v>
      </c>
      <c r="CH41" s="37">
        <v>45488</v>
      </c>
      <c r="CI41" s="36" t="s">
        <v>399</v>
      </c>
    </row>
    <row r="42" spans="1:87" s="36" customFormat="1" x14ac:dyDescent="0.25">
      <c r="A42" s="36">
        <v>2024</v>
      </c>
      <c r="B42" s="37">
        <v>45383</v>
      </c>
      <c r="C42" s="37">
        <v>45473</v>
      </c>
      <c r="D42" s="36" t="s">
        <v>193</v>
      </c>
      <c r="E42" s="36" t="s">
        <v>195</v>
      </c>
      <c r="F42" s="36" t="s">
        <v>200</v>
      </c>
      <c r="G42" s="36" t="s">
        <v>863</v>
      </c>
      <c r="H42" s="36" t="s">
        <v>203</v>
      </c>
      <c r="I42" s="36" t="s">
        <v>492</v>
      </c>
      <c r="J42" s="36" t="s">
        <v>864</v>
      </c>
      <c r="K42" s="36">
        <v>202435</v>
      </c>
      <c r="L42" s="36" t="s">
        <v>865</v>
      </c>
      <c r="M42" s="37">
        <v>45446</v>
      </c>
      <c r="N42" s="36" t="s">
        <v>1087</v>
      </c>
      <c r="O42" s="36">
        <v>202435</v>
      </c>
      <c r="T42" s="36" t="s">
        <v>866</v>
      </c>
      <c r="U42" s="36" t="s">
        <v>867</v>
      </c>
      <c r="V42" s="36" t="s">
        <v>868</v>
      </c>
      <c r="AA42" s="36" t="s">
        <v>841</v>
      </c>
      <c r="AC42" s="36" t="s">
        <v>497</v>
      </c>
      <c r="AD42" s="36" t="s">
        <v>212</v>
      </c>
      <c r="AE42" s="36" t="s">
        <v>498</v>
      </c>
      <c r="AF42" s="36">
        <v>2007</v>
      </c>
      <c r="AG42" s="36" t="s">
        <v>561</v>
      </c>
      <c r="AH42" s="36" t="s">
        <v>237</v>
      </c>
      <c r="AI42" s="36" t="s">
        <v>271</v>
      </c>
      <c r="AJ42" s="38">
        <v>1</v>
      </c>
      <c r="AK42" s="36" t="s">
        <v>387</v>
      </c>
      <c r="AL42" s="39">
        <v>1</v>
      </c>
      <c r="AM42" s="36" t="s">
        <v>387</v>
      </c>
      <c r="AN42" s="40">
        <v>3</v>
      </c>
      <c r="AO42" s="36" t="s">
        <v>284</v>
      </c>
      <c r="AP42" s="36">
        <v>23020</v>
      </c>
      <c r="AQ42" s="36" t="s">
        <v>561</v>
      </c>
      <c r="AR42" s="36" t="s">
        <v>561</v>
      </c>
      <c r="AS42" s="36" t="s">
        <v>561</v>
      </c>
      <c r="AT42" s="36" t="s">
        <v>561</v>
      </c>
      <c r="AU42" s="36" t="s">
        <v>499</v>
      </c>
      <c r="AV42" s="36" t="s">
        <v>389</v>
      </c>
      <c r="AW42" s="36" t="s">
        <v>390</v>
      </c>
      <c r="AX42" s="36" t="s">
        <v>390</v>
      </c>
      <c r="AY42" s="36" t="s">
        <v>863</v>
      </c>
      <c r="AZ42" s="37">
        <v>45455</v>
      </c>
      <c r="BA42" s="37">
        <v>45467</v>
      </c>
      <c r="BB42" s="37">
        <v>45496</v>
      </c>
      <c r="BC42" s="41">
        <v>249438.01</v>
      </c>
      <c r="BD42" s="41">
        <v>289348.09000000003</v>
      </c>
      <c r="BG42" s="36" t="s">
        <v>391</v>
      </c>
      <c r="BH42" s="36" t="s">
        <v>561</v>
      </c>
      <c r="BI42" s="36" t="s">
        <v>392</v>
      </c>
      <c r="BJ42" s="36" t="s">
        <v>393</v>
      </c>
      <c r="BK42" s="36">
        <f>(BD42*0.1)</f>
        <v>28934.809000000005</v>
      </c>
      <c r="BL42" s="37">
        <v>45467</v>
      </c>
      <c r="BM42" s="37">
        <v>45496</v>
      </c>
      <c r="BN42" s="36" t="s">
        <v>869</v>
      </c>
      <c r="BQ42" s="36" t="s">
        <v>303</v>
      </c>
      <c r="BR42" s="36" t="s">
        <v>396</v>
      </c>
      <c r="BS42" s="36" t="s">
        <v>1021</v>
      </c>
      <c r="BT42" s="36" t="s">
        <v>756</v>
      </c>
      <c r="BU42" s="36" t="s">
        <v>1088</v>
      </c>
      <c r="BX42" s="36" t="s">
        <v>306</v>
      </c>
      <c r="BY42" s="36" t="s">
        <v>203</v>
      </c>
      <c r="CA42" s="36" t="s">
        <v>1020</v>
      </c>
      <c r="CG42" s="36" t="s">
        <v>398</v>
      </c>
      <c r="CH42" s="37">
        <v>45488</v>
      </c>
      <c r="CI42" s="36" t="s">
        <v>399</v>
      </c>
    </row>
    <row r="43" spans="1:87" s="36" customFormat="1" x14ac:dyDescent="0.25">
      <c r="A43" s="36">
        <v>2024</v>
      </c>
      <c r="B43" s="37">
        <v>45383</v>
      </c>
      <c r="C43" s="37">
        <v>45473</v>
      </c>
      <c r="D43" s="36" t="s">
        <v>193</v>
      </c>
      <c r="E43" s="36" t="s">
        <v>195</v>
      </c>
      <c r="F43" s="36" t="s">
        <v>200</v>
      </c>
      <c r="G43" s="36" t="s">
        <v>870</v>
      </c>
      <c r="H43" s="36" t="s">
        <v>203</v>
      </c>
      <c r="I43" s="36" t="s">
        <v>492</v>
      </c>
      <c r="J43" s="36" t="s">
        <v>871</v>
      </c>
      <c r="K43" s="36">
        <v>202436</v>
      </c>
      <c r="L43" s="42" t="s">
        <v>879</v>
      </c>
      <c r="M43" s="37">
        <v>45460</v>
      </c>
      <c r="N43" s="36" t="s">
        <v>872</v>
      </c>
      <c r="O43" s="36">
        <v>202436</v>
      </c>
      <c r="T43" s="36" t="s">
        <v>873</v>
      </c>
      <c r="U43" s="36" t="s">
        <v>874</v>
      </c>
      <c r="V43" s="36" t="s">
        <v>875</v>
      </c>
      <c r="W43" s="36" t="s">
        <v>475</v>
      </c>
      <c r="X43" s="36" t="s">
        <v>476</v>
      </c>
      <c r="Y43" s="36" t="s">
        <v>1048</v>
      </c>
      <c r="Z43" s="36" t="s">
        <v>205</v>
      </c>
      <c r="AC43" s="36" t="s">
        <v>549</v>
      </c>
      <c r="AD43" s="36" t="s">
        <v>212</v>
      </c>
      <c r="AE43" s="36" t="s">
        <v>1049</v>
      </c>
      <c r="AF43" s="36">
        <v>200</v>
      </c>
      <c r="AG43" s="36" t="s">
        <v>561</v>
      </c>
      <c r="AH43" s="36" t="s">
        <v>237</v>
      </c>
      <c r="AI43" s="36" t="s">
        <v>440</v>
      </c>
      <c r="AJ43" s="38">
        <v>1</v>
      </c>
      <c r="AK43" s="36" t="s">
        <v>1050</v>
      </c>
      <c r="AL43" s="39">
        <v>1</v>
      </c>
      <c r="AM43" s="36" t="s">
        <v>571</v>
      </c>
      <c r="AN43" s="40">
        <v>3</v>
      </c>
      <c r="AO43" s="36" t="s">
        <v>284</v>
      </c>
      <c r="AP43" s="36">
        <v>23600</v>
      </c>
      <c r="AQ43" s="36" t="s">
        <v>561</v>
      </c>
      <c r="AR43" s="36" t="s">
        <v>561</v>
      </c>
      <c r="AS43" s="36" t="s">
        <v>561</v>
      </c>
      <c r="AT43" s="36" t="s">
        <v>561</v>
      </c>
      <c r="AU43" s="36" t="s">
        <v>499</v>
      </c>
      <c r="AV43" s="36" t="s">
        <v>389</v>
      </c>
      <c r="AW43" s="36" t="s">
        <v>390</v>
      </c>
      <c r="AX43" s="36" t="s">
        <v>390</v>
      </c>
      <c r="AY43" s="36" t="s">
        <v>870</v>
      </c>
      <c r="AZ43" s="37">
        <v>45467</v>
      </c>
      <c r="BA43" s="37">
        <v>45481</v>
      </c>
      <c r="BB43" s="37">
        <v>45510</v>
      </c>
      <c r="BC43" s="41">
        <v>105090</v>
      </c>
      <c r="BD43" s="41">
        <v>121904.4</v>
      </c>
      <c r="BG43" s="36" t="s">
        <v>391</v>
      </c>
      <c r="BH43" s="36" t="s">
        <v>561</v>
      </c>
      <c r="BI43" s="36" t="s">
        <v>392</v>
      </c>
      <c r="BJ43" s="36" t="s">
        <v>393</v>
      </c>
      <c r="BK43" s="36">
        <f>BD43*0.1</f>
        <v>12190.44</v>
      </c>
      <c r="BL43" s="37">
        <v>45481</v>
      </c>
      <c r="BM43" s="37">
        <v>45510</v>
      </c>
      <c r="BN43" s="36" t="s">
        <v>876</v>
      </c>
      <c r="BQ43" s="36" t="s">
        <v>303</v>
      </c>
      <c r="BR43" s="36" t="s">
        <v>396</v>
      </c>
      <c r="BS43" s="36" t="s">
        <v>877</v>
      </c>
      <c r="BT43" s="36" t="s">
        <v>397</v>
      </c>
      <c r="BU43" s="36" t="s">
        <v>1089</v>
      </c>
      <c r="BX43" s="36" t="s">
        <v>306</v>
      </c>
      <c r="BY43" s="36" t="s">
        <v>203</v>
      </c>
      <c r="CA43" s="36" t="s">
        <v>1020</v>
      </c>
      <c r="CG43" s="36" t="s">
        <v>398</v>
      </c>
      <c r="CH43" s="37">
        <v>45488</v>
      </c>
      <c r="CI43" s="36" t="s">
        <v>399</v>
      </c>
    </row>
    <row r="44" spans="1:87" s="36" customFormat="1" x14ac:dyDescent="0.25">
      <c r="A44" s="36">
        <v>2024</v>
      </c>
      <c r="B44" s="37">
        <v>45383</v>
      </c>
      <c r="C44" s="37">
        <v>45473</v>
      </c>
      <c r="D44" s="36" t="s">
        <v>193</v>
      </c>
      <c r="E44" s="36" t="s">
        <v>195</v>
      </c>
      <c r="F44" s="36" t="s">
        <v>200</v>
      </c>
      <c r="G44" s="36" t="s">
        <v>878</v>
      </c>
      <c r="H44" s="36" t="s">
        <v>203</v>
      </c>
      <c r="I44" s="36" t="s">
        <v>492</v>
      </c>
      <c r="J44" s="36" t="s">
        <v>871</v>
      </c>
      <c r="K44" s="36">
        <v>202437</v>
      </c>
      <c r="L44" s="36" t="s">
        <v>880</v>
      </c>
      <c r="M44" s="37">
        <v>45460</v>
      </c>
      <c r="N44" s="36" t="s">
        <v>881</v>
      </c>
      <c r="O44" s="36">
        <v>202437</v>
      </c>
      <c r="T44" s="36" t="s">
        <v>882</v>
      </c>
      <c r="U44" s="36" t="s">
        <v>883</v>
      </c>
      <c r="V44" s="36" t="s">
        <v>884</v>
      </c>
      <c r="W44" s="36" t="s">
        <v>409</v>
      </c>
      <c r="X44" s="36" t="s">
        <v>1034</v>
      </c>
      <c r="Y44" s="36" t="s">
        <v>447</v>
      </c>
      <c r="Z44" s="36" t="s">
        <v>204</v>
      </c>
      <c r="AC44" s="36" t="s">
        <v>485</v>
      </c>
      <c r="AD44" s="36" t="s">
        <v>212</v>
      </c>
      <c r="AE44" s="36" t="s">
        <v>301</v>
      </c>
      <c r="AF44" s="36" t="s">
        <v>439</v>
      </c>
      <c r="AG44" s="36" t="s">
        <v>561</v>
      </c>
      <c r="AH44" s="36" t="s">
        <v>237</v>
      </c>
      <c r="AI44" s="36" t="s">
        <v>1037</v>
      </c>
      <c r="AJ44" s="38">
        <v>1</v>
      </c>
      <c r="AK44" s="36" t="s">
        <v>387</v>
      </c>
      <c r="AL44" s="39">
        <v>1</v>
      </c>
      <c r="AM44" s="36" t="s">
        <v>387</v>
      </c>
      <c r="AN44" s="40">
        <v>3</v>
      </c>
      <c r="AO44" s="36" t="s">
        <v>284</v>
      </c>
      <c r="AP44" s="36">
        <v>23205</v>
      </c>
      <c r="AQ44" s="36" t="s">
        <v>561</v>
      </c>
      <c r="AR44" s="36" t="s">
        <v>561</v>
      </c>
      <c r="AS44" s="36" t="s">
        <v>561</v>
      </c>
      <c r="AT44" s="36" t="s">
        <v>561</v>
      </c>
      <c r="AU44" s="36" t="s">
        <v>388</v>
      </c>
      <c r="AV44" s="36" t="s">
        <v>389</v>
      </c>
      <c r="AW44" s="36" t="s">
        <v>390</v>
      </c>
      <c r="AX44" s="36" t="s">
        <v>390</v>
      </c>
      <c r="AY44" s="36" t="s">
        <v>878</v>
      </c>
      <c r="AZ44" s="37">
        <v>45467</v>
      </c>
      <c r="BA44" s="37">
        <v>45481</v>
      </c>
      <c r="BB44" s="37">
        <v>45510</v>
      </c>
      <c r="BC44" s="44">
        <v>508609.99</v>
      </c>
      <c r="BD44" s="41">
        <v>589987.59</v>
      </c>
      <c r="BG44" s="36" t="s">
        <v>391</v>
      </c>
      <c r="BH44" s="36" t="s">
        <v>561</v>
      </c>
      <c r="BI44" s="36" t="s">
        <v>392</v>
      </c>
      <c r="BJ44" s="36" t="s">
        <v>393</v>
      </c>
      <c r="BK44" s="36">
        <f>BD44*0.1</f>
        <v>58998.758999999998</v>
      </c>
      <c r="BL44" s="37">
        <v>45481</v>
      </c>
      <c r="BM44" s="37">
        <v>45510</v>
      </c>
      <c r="BN44" s="36" t="s">
        <v>885</v>
      </c>
      <c r="BQ44" s="36" t="s">
        <v>303</v>
      </c>
      <c r="BR44" s="36" t="s">
        <v>396</v>
      </c>
      <c r="BS44" s="36" t="s">
        <v>877</v>
      </c>
      <c r="BT44" s="36" t="s">
        <v>756</v>
      </c>
      <c r="BU44" s="36" t="s">
        <v>1090</v>
      </c>
      <c r="BX44" s="36" t="s">
        <v>306</v>
      </c>
      <c r="BY44" s="36" t="s">
        <v>203</v>
      </c>
      <c r="CA44" s="36" t="s">
        <v>1020</v>
      </c>
      <c r="CG44" s="36" t="s">
        <v>398</v>
      </c>
      <c r="CH44" s="37">
        <v>45488</v>
      </c>
      <c r="CI44" s="36" t="s">
        <v>399</v>
      </c>
    </row>
    <row r="45" spans="1:87" s="36" customFormat="1" x14ac:dyDescent="0.25">
      <c r="A45" s="36">
        <v>2024</v>
      </c>
      <c r="B45" s="37">
        <v>45474</v>
      </c>
      <c r="C45" s="37">
        <v>45565</v>
      </c>
      <c r="D45" s="36" t="s">
        <v>191</v>
      </c>
      <c r="E45" s="36" t="s">
        <v>195</v>
      </c>
      <c r="F45" s="36" t="s">
        <v>200</v>
      </c>
      <c r="G45" s="36" t="s">
        <v>886</v>
      </c>
      <c r="H45" s="36" t="s">
        <v>203</v>
      </c>
      <c r="I45" s="36" t="s">
        <v>925</v>
      </c>
      <c r="J45" s="42" t="s">
        <v>903</v>
      </c>
      <c r="K45" s="36">
        <v>202438</v>
      </c>
      <c r="L45" s="42" t="s">
        <v>887</v>
      </c>
      <c r="M45" s="37">
        <v>45460</v>
      </c>
      <c r="N45" s="36" t="s">
        <v>888</v>
      </c>
      <c r="O45" s="36">
        <v>202438</v>
      </c>
      <c r="P45" s="37">
        <v>45463</v>
      </c>
      <c r="Q45" s="36">
        <v>202438</v>
      </c>
      <c r="R45" s="36">
        <v>202438</v>
      </c>
      <c r="S45" s="42" t="s">
        <v>889</v>
      </c>
      <c r="T45" s="42" t="s">
        <v>890</v>
      </c>
      <c r="U45" s="42" t="s">
        <v>891</v>
      </c>
      <c r="V45" s="42" t="s">
        <v>892</v>
      </c>
      <c r="W45" s="36" t="s">
        <v>1091</v>
      </c>
      <c r="X45" s="36" t="s">
        <v>894</v>
      </c>
      <c r="Y45" s="36" t="s">
        <v>895</v>
      </c>
      <c r="Z45" s="36" t="s">
        <v>204</v>
      </c>
      <c r="AC45" s="36" t="s">
        <v>896</v>
      </c>
      <c r="AD45" s="36" t="s">
        <v>212</v>
      </c>
      <c r="AE45" s="36" t="s">
        <v>897</v>
      </c>
      <c r="AF45" s="36">
        <v>418</v>
      </c>
      <c r="AG45" s="36" t="s">
        <v>561</v>
      </c>
      <c r="AH45" s="36" t="s">
        <v>258</v>
      </c>
      <c r="AI45" s="36" t="s">
        <v>423</v>
      </c>
      <c r="AJ45" s="38">
        <v>1</v>
      </c>
      <c r="AK45" s="36" t="s">
        <v>387</v>
      </c>
      <c r="AL45" s="39">
        <v>1</v>
      </c>
      <c r="AM45" s="36" t="s">
        <v>387</v>
      </c>
      <c r="AN45" s="40">
        <v>3</v>
      </c>
      <c r="AO45" s="36" t="s">
        <v>284</v>
      </c>
      <c r="AP45" s="36">
        <v>23070</v>
      </c>
      <c r="AQ45" s="36" t="s">
        <v>561</v>
      </c>
      <c r="AR45" s="36" t="s">
        <v>561</v>
      </c>
      <c r="AS45" s="36" t="s">
        <v>561</v>
      </c>
      <c r="AT45" s="36" t="s">
        <v>561</v>
      </c>
      <c r="AU45" s="36" t="s">
        <v>499</v>
      </c>
      <c r="AV45" s="36" t="s">
        <v>389</v>
      </c>
      <c r="AW45" s="36" t="s">
        <v>390</v>
      </c>
      <c r="AX45" s="36" t="s">
        <v>390</v>
      </c>
      <c r="AY45" s="36" t="s">
        <v>898</v>
      </c>
      <c r="AZ45" s="37">
        <v>45476</v>
      </c>
      <c r="BA45" s="37">
        <v>45489</v>
      </c>
      <c r="BB45" s="37">
        <v>45607</v>
      </c>
      <c r="BC45" s="36">
        <v>8615656.3800000008</v>
      </c>
      <c r="BD45" s="36">
        <v>994161.4</v>
      </c>
      <c r="BG45" s="36" t="s">
        <v>391</v>
      </c>
      <c r="BH45" s="36" t="s">
        <v>561</v>
      </c>
      <c r="BI45" s="36" t="s">
        <v>392</v>
      </c>
      <c r="BJ45" s="36" t="s">
        <v>393</v>
      </c>
      <c r="BK45" s="36">
        <f>BD45*0.1+2998248.42</f>
        <v>3097664.56</v>
      </c>
      <c r="BL45" s="37">
        <v>45489</v>
      </c>
      <c r="BM45" s="37">
        <v>45607</v>
      </c>
      <c r="BN45" s="36" t="s">
        <v>899</v>
      </c>
      <c r="BQ45" s="36" t="s">
        <v>303</v>
      </c>
      <c r="BR45" s="36" t="s">
        <v>396</v>
      </c>
      <c r="BS45" s="36" t="s">
        <v>1021</v>
      </c>
      <c r="BT45" s="36" t="s">
        <v>756</v>
      </c>
      <c r="BU45" s="36" t="s">
        <v>1092</v>
      </c>
      <c r="BX45" s="36" t="s">
        <v>306</v>
      </c>
      <c r="BY45" s="36" t="s">
        <v>203</v>
      </c>
      <c r="CA45" s="36" t="s">
        <v>1020</v>
      </c>
      <c r="CG45" s="36" t="s">
        <v>398</v>
      </c>
      <c r="CH45" s="37">
        <v>45580</v>
      </c>
      <c r="CI45" s="36" t="s">
        <v>399</v>
      </c>
    </row>
    <row r="46" spans="1:87" s="36" customFormat="1" x14ac:dyDescent="0.25">
      <c r="A46" s="36">
        <v>2024</v>
      </c>
      <c r="B46" s="37">
        <v>45474</v>
      </c>
      <c r="C46" s="37">
        <v>45565</v>
      </c>
      <c r="D46" s="36" t="s">
        <v>191</v>
      </c>
      <c r="E46" s="36" t="s">
        <v>195</v>
      </c>
      <c r="F46" s="36" t="s">
        <v>200</v>
      </c>
      <c r="G46" s="36" t="s">
        <v>902</v>
      </c>
      <c r="H46" s="36" t="s">
        <v>203</v>
      </c>
      <c r="I46" s="36" t="s">
        <v>925</v>
      </c>
      <c r="J46" s="36" t="s">
        <v>904</v>
      </c>
      <c r="K46" s="36">
        <v>202439</v>
      </c>
      <c r="L46" s="42" t="s">
        <v>887</v>
      </c>
      <c r="M46" s="37">
        <v>45460</v>
      </c>
      <c r="N46" s="36" t="s">
        <v>905</v>
      </c>
      <c r="O46" s="36">
        <v>202439</v>
      </c>
      <c r="P46" s="37">
        <v>45463</v>
      </c>
      <c r="Q46" s="36">
        <v>202439</v>
      </c>
      <c r="R46" s="36">
        <v>202439</v>
      </c>
      <c r="S46" s="36" t="s">
        <v>906</v>
      </c>
      <c r="T46" s="36" t="s">
        <v>907</v>
      </c>
      <c r="U46" s="36" t="s">
        <v>908</v>
      </c>
      <c r="V46" s="36" t="s">
        <v>909</v>
      </c>
      <c r="W46" s="36" t="s">
        <v>403</v>
      </c>
      <c r="X46" s="36" t="s">
        <v>1042</v>
      </c>
      <c r="Y46" s="36" t="s">
        <v>1043</v>
      </c>
      <c r="Z46" s="36" t="s">
        <v>204</v>
      </c>
      <c r="AC46" s="36" t="s">
        <v>544</v>
      </c>
      <c r="AD46" s="36" t="s">
        <v>212</v>
      </c>
      <c r="AE46" s="36" t="s">
        <v>273</v>
      </c>
      <c r="AF46" s="36" t="s">
        <v>439</v>
      </c>
      <c r="AG46" s="36" t="s">
        <v>561</v>
      </c>
      <c r="AH46" s="36" t="s">
        <v>237</v>
      </c>
      <c r="AI46" s="36" t="s">
        <v>545</v>
      </c>
      <c r="AJ46" s="38">
        <v>1</v>
      </c>
      <c r="AK46" s="36" t="s">
        <v>387</v>
      </c>
      <c r="AL46" s="39">
        <v>1</v>
      </c>
      <c r="AM46" s="36" t="s">
        <v>387</v>
      </c>
      <c r="AN46" s="40">
        <v>3</v>
      </c>
      <c r="AO46" s="36" t="s">
        <v>284</v>
      </c>
      <c r="AP46" s="36">
        <v>23070</v>
      </c>
      <c r="AQ46" s="36" t="s">
        <v>561</v>
      </c>
      <c r="AR46" s="36" t="s">
        <v>561</v>
      </c>
      <c r="AS46" s="36" t="s">
        <v>561</v>
      </c>
      <c r="AT46" s="36" t="s">
        <v>561</v>
      </c>
      <c r="AU46" s="36" t="s">
        <v>499</v>
      </c>
      <c r="AV46" s="36" t="s">
        <v>389</v>
      </c>
      <c r="AW46" s="36" t="s">
        <v>390</v>
      </c>
      <c r="AX46" s="36" t="s">
        <v>390</v>
      </c>
      <c r="AY46" s="36" t="s">
        <v>910</v>
      </c>
      <c r="AZ46" s="37">
        <v>45476</v>
      </c>
      <c r="BA46" s="37">
        <v>45489</v>
      </c>
      <c r="BB46" s="37">
        <v>45607</v>
      </c>
      <c r="BC46" s="41">
        <v>8792533.9199999999</v>
      </c>
      <c r="BD46" s="41">
        <v>10199339.359999999</v>
      </c>
      <c r="BG46" s="36" t="s">
        <v>391</v>
      </c>
      <c r="BH46" s="36" t="s">
        <v>561</v>
      </c>
      <c r="BI46" s="36" t="s">
        <v>392</v>
      </c>
      <c r="BJ46" s="36" t="s">
        <v>393</v>
      </c>
      <c r="BK46" s="36">
        <f>BD46*0.1+3059801.81</f>
        <v>4079735.7460000003</v>
      </c>
      <c r="BL46" s="37">
        <v>45489</v>
      </c>
      <c r="BM46" s="37">
        <v>45607</v>
      </c>
      <c r="BN46" s="36" t="s">
        <v>911</v>
      </c>
      <c r="BQ46" s="36" t="s">
        <v>303</v>
      </c>
      <c r="BR46" s="36" t="s">
        <v>396</v>
      </c>
      <c r="BS46" s="36" t="s">
        <v>642</v>
      </c>
      <c r="BT46" s="36" t="s">
        <v>1029</v>
      </c>
      <c r="BU46" s="36" t="s">
        <v>1093</v>
      </c>
      <c r="BX46" s="36" t="s">
        <v>306</v>
      </c>
      <c r="BY46" s="36" t="s">
        <v>203</v>
      </c>
      <c r="CA46" s="36" t="s">
        <v>1020</v>
      </c>
      <c r="CG46" s="36" t="s">
        <v>398</v>
      </c>
      <c r="CH46" s="37">
        <v>45580</v>
      </c>
      <c r="CI46" s="36" t="s">
        <v>399</v>
      </c>
    </row>
    <row r="47" spans="1:87" s="36" customFormat="1" x14ac:dyDescent="0.25">
      <c r="A47" s="36">
        <v>2024</v>
      </c>
      <c r="B47" s="37">
        <v>45474</v>
      </c>
      <c r="C47" s="37">
        <v>45565</v>
      </c>
      <c r="D47" s="36" t="s">
        <v>192</v>
      </c>
      <c r="E47" s="36" t="s">
        <v>195</v>
      </c>
      <c r="F47" s="36" t="s">
        <v>200</v>
      </c>
      <c r="G47" s="36" t="s">
        <v>915</v>
      </c>
      <c r="H47" s="36" t="s">
        <v>203</v>
      </c>
      <c r="I47" s="36" t="s">
        <v>427</v>
      </c>
      <c r="J47" s="36" t="s">
        <v>916</v>
      </c>
      <c r="K47" s="36">
        <v>202440</v>
      </c>
      <c r="L47" s="36" t="s">
        <v>917</v>
      </c>
      <c r="M47" s="37">
        <v>45475</v>
      </c>
      <c r="N47" s="36" t="s">
        <v>918</v>
      </c>
      <c r="O47" s="36">
        <v>202440</v>
      </c>
      <c r="P47" s="37">
        <v>45481</v>
      </c>
      <c r="Q47" s="36">
        <v>202440</v>
      </c>
      <c r="R47" s="36">
        <v>202440</v>
      </c>
      <c r="S47" s="42" t="s">
        <v>920</v>
      </c>
      <c r="T47" s="36" t="s">
        <v>921</v>
      </c>
      <c r="U47" s="36" t="s">
        <v>919</v>
      </c>
      <c r="V47" s="42" t="s">
        <v>922</v>
      </c>
      <c r="W47" s="36" t="s">
        <v>1053</v>
      </c>
      <c r="X47" s="36" t="s">
        <v>271</v>
      </c>
      <c r="Y47" s="36" t="s">
        <v>1054</v>
      </c>
      <c r="Z47" s="36" t="s">
        <v>205</v>
      </c>
      <c r="AC47" s="36" t="s">
        <v>581</v>
      </c>
      <c r="AD47" s="36" t="s">
        <v>212</v>
      </c>
      <c r="AE47" s="36" t="s">
        <v>582</v>
      </c>
      <c r="AF47" s="36" t="s">
        <v>439</v>
      </c>
      <c r="AG47" s="36" t="s">
        <v>561</v>
      </c>
      <c r="AH47" s="36" t="s">
        <v>237</v>
      </c>
      <c r="AI47" s="36" t="s">
        <v>1037</v>
      </c>
      <c r="AJ47" s="38">
        <v>1</v>
      </c>
      <c r="AK47" s="36" t="s">
        <v>387</v>
      </c>
      <c r="AL47" s="39">
        <v>1</v>
      </c>
      <c r="AM47" s="36" t="s">
        <v>387</v>
      </c>
      <c r="AN47" s="40">
        <v>3</v>
      </c>
      <c r="AO47" s="36" t="s">
        <v>284</v>
      </c>
      <c r="AP47" s="36">
        <v>23205</v>
      </c>
      <c r="AQ47" s="36" t="s">
        <v>561</v>
      </c>
      <c r="AR47" s="36" t="s">
        <v>561</v>
      </c>
      <c r="AS47" s="36" t="s">
        <v>561</v>
      </c>
      <c r="AT47" s="36" t="s">
        <v>561</v>
      </c>
      <c r="AU47" s="36" t="s">
        <v>388</v>
      </c>
      <c r="AV47" s="36" t="s">
        <v>389</v>
      </c>
      <c r="AW47" s="36" t="s">
        <v>390</v>
      </c>
      <c r="AX47" s="36" t="s">
        <v>390</v>
      </c>
      <c r="AY47" s="36" t="s">
        <v>915</v>
      </c>
      <c r="AZ47" s="37">
        <v>45499</v>
      </c>
      <c r="BA47" s="37">
        <v>45523</v>
      </c>
      <c r="BB47" s="37">
        <v>45582</v>
      </c>
      <c r="BC47" s="41">
        <v>2487744.88</v>
      </c>
      <c r="BD47" s="41">
        <v>2885784.06</v>
      </c>
      <c r="BG47" s="36" t="s">
        <v>391</v>
      </c>
      <c r="BH47" s="36" t="s">
        <v>561</v>
      </c>
      <c r="BI47" s="36" t="s">
        <v>392</v>
      </c>
      <c r="BJ47" s="36" t="s">
        <v>393</v>
      </c>
      <c r="BK47" s="36">
        <f>BD47*0.1+865735.22</f>
        <v>1154313.6259999999</v>
      </c>
      <c r="BL47" s="37">
        <v>45523</v>
      </c>
      <c r="BM47" s="37">
        <v>45582</v>
      </c>
      <c r="BN47" s="42" t="s">
        <v>923</v>
      </c>
      <c r="BQ47" s="36" t="s">
        <v>303</v>
      </c>
      <c r="BR47" s="36" t="s">
        <v>396</v>
      </c>
      <c r="BS47" s="36" t="s">
        <v>877</v>
      </c>
      <c r="BT47" s="36" t="s">
        <v>836</v>
      </c>
      <c r="BU47" s="36" t="s">
        <v>1094</v>
      </c>
      <c r="BX47" s="36" t="s">
        <v>306</v>
      </c>
      <c r="BY47" s="36" t="s">
        <v>203</v>
      </c>
      <c r="CA47" s="36" t="s">
        <v>1020</v>
      </c>
      <c r="CG47" s="36" t="s">
        <v>398</v>
      </c>
      <c r="CH47" s="37">
        <v>45580</v>
      </c>
      <c r="CI47" s="36" t="s">
        <v>399</v>
      </c>
    </row>
    <row r="48" spans="1:87" s="36" customFormat="1" x14ac:dyDescent="0.25">
      <c r="A48" s="36">
        <v>2024</v>
      </c>
      <c r="B48" s="37">
        <v>45474</v>
      </c>
      <c r="C48" s="37">
        <v>45565</v>
      </c>
      <c r="D48" s="36" t="s">
        <v>192</v>
      </c>
      <c r="E48" s="36" t="s">
        <v>195</v>
      </c>
      <c r="F48" s="36" t="s">
        <v>200</v>
      </c>
      <c r="G48" s="36" t="s">
        <v>924</v>
      </c>
      <c r="H48" s="36" t="s">
        <v>203</v>
      </c>
      <c r="I48" s="36" t="s">
        <v>427</v>
      </c>
      <c r="J48" s="42" t="s">
        <v>916</v>
      </c>
      <c r="K48" s="36">
        <v>202441</v>
      </c>
      <c r="L48" s="42" t="s">
        <v>926</v>
      </c>
      <c r="M48" s="37">
        <v>45477</v>
      </c>
      <c r="N48" s="36" t="s">
        <v>927</v>
      </c>
      <c r="O48" s="36">
        <v>202441</v>
      </c>
      <c r="P48" s="37">
        <v>45481</v>
      </c>
      <c r="Q48" s="36">
        <v>202441</v>
      </c>
      <c r="R48" s="36">
        <v>202441</v>
      </c>
      <c r="S48" s="36" t="s">
        <v>928</v>
      </c>
      <c r="T48" s="36" t="s">
        <v>929</v>
      </c>
      <c r="U48" s="42" t="s">
        <v>930</v>
      </c>
      <c r="V48" s="36" t="s">
        <v>931</v>
      </c>
      <c r="W48" s="36" t="s">
        <v>403</v>
      </c>
      <c r="X48" s="36" t="s">
        <v>1042</v>
      </c>
      <c r="Y48" s="36" t="s">
        <v>1043</v>
      </c>
      <c r="Z48" s="36" t="s">
        <v>204</v>
      </c>
      <c r="AC48" s="36" t="s">
        <v>544</v>
      </c>
      <c r="AD48" s="36" t="s">
        <v>212</v>
      </c>
      <c r="AE48" s="36" t="s">
        <v>273</v>
      </c>
      <c r="AF48" s="36" t="s">
        <v>439</v>
      </c>
      <c r="AG48" s="36" t="s">
        <v>561</v>
      </c>
      <c r="AH48" s="36" t="s">
        <v>237</v>
      </c>
      <c r="AI48" s="36" t="s">
        <v>545</v>
      </c>
      <c r="AJ48" s="38">
        <v>1</v>
      </c>
      <c r="AK48" s="36" t="s">
        <v>387</v>
      </c>
      <c r="AL48" s="39">
        <v>1</v>
      </c>
      <c r="AM48" s="36" t="s">
        <v>387</v>
      </c>
      <c r="AN48" s="40">
        <v>3</v>
      </c>
      <c r="AO48" s="36" t="s">
        <v>284</v>
      </c>
      <c r="AP48" s="36">
        <v>23070</v>
      </c>
      <c r="AQ48" s="36" t="s">
        <v>561</v>
      </c>
      <c r="AR48" s="36" t="s">
        <v>561</v>
      </c>
      <c r="AS48" s="36" t="s">
        <v>561</v>
      </c>
      <c r="AT48" s="36" t="s">
        <v>561</v>
      </c>
      <c r="AU48" s="36" t="s">
        <v>388</v>
      </c>
      <c r="AV48" s="36" t="s">
        <v>389</v>
      </c>
      <c r="AW48" s="36" t="s">
        <v>390</v>
      </c>
      <c r="AX48" s="36" t="s">
        <v>390</v>
      </c>
      <c r="AY48" s="36" t="s">
        <v>924</v>
      </c>
      <c r="AZ48" s="37">
        <v>45502</v>
      </c>
      <c r="BA48" s="37">
        <v>45523</v>
      </c>
      <c r="BB48" s="37">
        <v>45612</v>
      </c>
      <c r="BC48" s="41">
        <v>2556235.42</v>
      </c>
      <c r="BD48" s="41">
        <v>2965233.09</v>
      </c>
      <c r="BG48" s="36" t="s">
        <v>391</v>
      </c>
      <c r="BH48" s="36" t="s">
        <v>561</v>
      </c>
      <c r="BI48" s="36" t="s">
        <v>392</v>
      </c>
      <c r="BJ48" s="36" t="s">
        <v>393</v>
      </c>
      <c r="BK48" s="36">
        <f>BD48*0.1+889569.93</f>
        <v>1186093.2390000001</v>
      </c>
      <c r="BL48" s="37">
        <v>45523</v>
      </c>
      <c r="BM48" s="37">
        <v>45612</v>
      </c>
      <c r="BN48" s="36" t="s">
        <v>932</v>
      </c>
      <c r="BQ48" s="36" t="s">
        <v>303</v>
      </c>
      <c r="BR48" s="36" t="s">
        <v>396</v>
      </c>
      <c r="BS48" s="36" t="s">
        <v>1030</v>
      </c>
      <c r="BT48" s="36" t="s">
        <v>1095</v>
      </c>
      <c r="BU48" s="36" t="s">
        <v>1096</v>
      </c>
      <c r="BX48" s="36" t="s">
        <v>306</v>
      </c>
      <c r="BY48" s="36" t="s">
        <v>203</v>
      </c>
      <c r="CA48" s="36" t="s">
        <v>1020</v>
      </c>
      <c r="CG48" s="36" t="s">
        <v>398</v>
      </c>
      <c r="CH48" s="37">
        <v>45580</v>
      </c>
      <c r="CI48" s="36" t="s">
        <v>399</v>
      </c>
    </row>
    <row r="49" spans="1:87" s="36" customFormat="1" x14ac:dyDescent="0.25">
      <c r="A49" s="36">
        <v>2024</v>
      </c>
      <c r="B49" s="37">
        <v>45474</v>
      </c>
      <c r="C49" s="37">
        <v>45565</v>
      </c>
      <c r="D49" s="36" t="s">
        <v>192</v>
      </c>
      <c r="E49" s="36" t="s">
        <v>195</v>
      </c>
      <c r="F49" s="36" t="s">
        <v>200</v>
      </c>
      <c r="G49" s="36" t="s">
        <v>933</v>
      </c>
      <c r="H49" s="36" t="s">
        <v>203</v>
      </c>
      <c r="I49" s="36" t="s">
        <v>427</v>
      </c>
      <c r="J49" s="36" t="s">
        <v>934</v>
      </c>
      <c r="K49" s="36">
        <v>202442</v>
      </c>
      <c r="L49" s="42" t="s">
        <v>935</v>
      </c>
      <c r="M49" s="37">
        <v>45483</v>
      </c>
      <c r="N49" s="36" t="s">
        <v>936</v>
      </c>
      <c r="O49" s="36">
        <v>202442</v>
      </c>
      <c r="P49" s="37">
        <v>45485</v>
      </c>
      <c r="Q49" s="36">
        <v>202442</v>
      </c>
      <c r="R49" s="36">
        <v>202442</v>
      </c>
      <c r="S49" s="36" t="s">
        <v>937</v>
      </c>
      <c r="T49" s="42" t="s">
        <v>938</v>
      </c>
      <c r="U49" s="42" t="s">
        <v>939</v>
      </c>
      <c r="V49" s="36" t="s">
        <v>940</v>
      </c>
      <c r="W49" s="36" t="s">
        <v>1097</v>
      </c>
      <c r="X49" s="36" t="s">
        <v>1060</v>
      </c>
      <c r="Y49" s="36" t="s">
        <v>1027</v>
      </c>
      <c r="Z49" s="36" t="s">
        <v>204</v>
      </c>
      <c r="AC49" s="36" t="s">
        <v>943</v>
      </c>
      <c r="AD49" s="36" t="s">
        <v>206</v>
      </c>
      <c r="AE49" s="36" t="s">
        <v>944</v>
      </c>
      <c r="AF49" s="36">
        <v>41</v>
      </c>
      <c r="AG49" s="36" t="s">
        <v>561</v>
      </c>
      <c r="AH49" s="36" t="s">
        <v>237</v>
      </c>
      <c r="AI49" s="36" t="s">
        <v>945</v>
      </c>
      <c r="AJ49" s="38">
        <v>1</v>
      </c>
      <c r="AK49" s="36" t="s">
        <v>387</v>
      </c>
      <c r="AL49" s="39">
        <v>1</v>
      </c>
      <c r="AM49" s="36" t="s">
        <v>387</v>
      </c>
      <c r="AN49" s="40">
        <v>3</v>
      </c>
      <c r="AO49" s="36" t="s">
        <v>284</v>
      </c>
      <c r="AP49" s="36">
        <v>23084</v>
      </c>
      <c r="AQ49" s="36" t="s">
        <v>561</v>
      </c>
      <c r="AR49" s="36" t="s">
        <v>561</v>
      </c>
      <c r="AS49" s="36" t="s">
        <v>561</v>
      </c>
      <c r="AT49" s="36" t="s">
        <v>561</v>
      </c>
      <c r="AU49" s="36" t="s">
        <v>388</v>
      </c>
      <c r="AV49" s="36" t="s">
        <v>389</v>
      </c>
      <c r="AW49" s="36" t="s">
        <v>390</v>
      </c>
      <c r="AX49" s="36" t="s">
        <v>390</v>
      </c>
      <c r="AY49" s="36" t="s">
        <v>933</v>
      </c>
      <c r="AZ49" s="37">
        <v>45504</v>
      </c>
      <c r="BA49" s="37">
        <v>45523</v>
      </c>
      <c r="BB49" s="37">
        <v>45582</v>
      </c>
      <c r="BC49" s="41">
        <v>673707.39</v>
      </c>
      <c r="BD49" s="41">
        <v>781500.57</v>
      </c>
      <c r="BG49" s="36" t="s">
        <v>391</v>
      </c>
      <c r="BH49" s="36" t="s">
        <v>561</v>
      </c>
      <c r="BI49" s="36" t="s">
        <v>392</v>
      </c>
      <c r="BJ49" s="36" t="s">
        <v>393</v>
      </c>
      <c r="BK49" s="36">
        <f>BD49*0.1+234450.17</f>
        <v>312600.22700000001</v>
      </c>
      <c r="BL49" s="37">
        <v>45523</v>
      </c>
      <c r="BM49" s="37">
        <v>45582</v>
      </c>
      <c r="BN49" s="36" t="s">
        <v>946</v>
      </c>
      <c r="BQ49" s="36" t="s">
        <v>303</v>
      </c>
      <c r="BR49" s="36" t="s">
        <v>396</v>
      </c>
      <c r="BS49" s="36" t="s">
        <v>947</v>
      </c>
      <c r="BT49" s="36" t="s">
        <v>756</v>
      </c>
      <c r="BU49" s="36" t="s">
        <v>1025</v>
      </c>
      <c r="BX49" s="36" t="s">
        <v>306</v>
      </c>
      <c r="BY49" s="36" t="s">
        <v>203</v>
      </c>
      <c r="CA49" s="36" t="s">
        <v>1020</v>
      </c>
      <c r="CG49" s="36" t="s">
        <v>398</v>
      </c>
      <c r="CH49" s="37">
        <v>45580</v>
      </c>
      <c r="CI49" s="36" t="s">
        <v>399</v>
      </c>
    </row>
    <row r="50" spans="1:87" s="36" customFormat="1" x14ac:dyDescent="0.25">
      <c r="A50" s="36">
        <v>2024</v>
      </c>
      <c r="B50" s="37">
        <v>45474</v>
      </c>
      <c r="C50" s="37">
        <v>45565</v>
      </c>
      <c r="D50" s="36" t="s">
        <v>192</v>
      </c>
      <c r="E50" s="36" t="s">
        <v>195</v>
      </c>
      <c r="F50" s="36" t="s">
        <v>200</v>
      </c>
      <c r="G50" s="36" t="s">
        <v>948</v>
      </c>
      <c r="H50" s="36" t="s">
        <v>203</v>
      </c>
      <c r="I50" s="36" t="s">
        <v>427</v>
      </c>
      <c r="J50" s="36" t="s">
        <v>934</v>
      </c>
      <c r="K50" s="36">
        <v>202443</v>
      </c>
      <c r="L50" s="36" t="s">
        <v>949</v>
      </c>
      <c r="M50" s="37">
        <v>45483</v>
      </c>
      <c r="N50" s="36" t="s">
        <v>950</v>
      </c>
      <c r="O50" s="36">
        <v>202443</v>
      </c>
      <c r="P50" s="37">
        <v>45485</v>
      </c>
      <c r="Q50" s="36">
        <v>202443</v>
      </c>
      <c r="R50" s="36">
        <v>202443</v>
      </c>
      <c r="S50" s="36" t="s">
        <v>951</v>
      </c>
      <c r="T50" s="36" t="s">
        <v>952</v>
      </c>
      <c r="U50" s="36" t="s">
        <v>953</v>
      </c>
      <c r="V50" s="36" t="s">
        <v>954</v>
      </c>
      <c r="W50" s="36" t="s">
        <v>367</v>
      </c>
      <c r="X50" s="36" t="s">
        <v>1082</v>
      </c>
      <c r="Y50" s="36" t="s">
        <v>1083</v>
      </c>
      <c r="Z50" s="36" t="s">
        <v>205</v>
      </c>
      <c r="AC50" s="36" t="s">
        <v>548</v>
      </c>
      <c r="AD50" s="36" t="s">
        <v>220</v>
      </c>
      <c r="AE50" s="36" t="s">
        <v>850</v>
      </c>
      <c r="AF50" s="36" t="s">
        <v>439</v>
      </c>
      <c r="AG50" s="36" t="s">
        <v>561</v>
      </c>
      <c r="AH50" s="36" t="s">
        <v>246</v>
      </c>
      <c r="AI50" s="36" t="s">
        <v>851</v>
      </c>
      <c r="AJ50" s="38">
        <v>1</v>
      </c>
      <c r="AK50" s="36" t="s">
        <v>387</v>
      </c>
      <c r="AL50" s="39">
        <v>1</v>
      </c>
      <c r="AM50" s="36" t="s">
        <v>387</v>
      </c>
      <c r="AN50" s="40">
        <v>3</v>
      </c>
      <c r="AO50" s="36" t="s">
        <v>284</v>
      </c>
      <c r="AP50" s="36">
        <v>23070</v>
      </c>
      <c r="AQ50" s="36" t="s">
        <v>561</v>
      </c>
      <c r="AR50" s="36" t="s">
        <v>561</v>
      </c>
      <c r="AS50" s="36" t="s">
        <v>561</v>
      </c>
      <c r="AT50" s="36" t="s">
        <v>561</v>
      </c>
      <c r="AU50" s="36" t="s">
        <v>388</v>
      </c>
      <c r="AV50" s="36" t="s">
        <v>389</v>
      </c>
      <c r="AW50" s="36" t="s">
        <v>390</v>
      </c>
      <c r="AX50" s="36" t="s">
        <v>390</v>
      </c>
      <c r="AY50" s="36" t="s">
        <v>948</v>
      </c>
      <c r="AZ50" s="37">
        <v>45504</v>
      </c>
      <c r="BA50" s="37">
        <v>45523</v>
      </c>
      <c r="BB50" s="37">
        <v>45597</v>
      </c>
      <c r="BC50" s="41">
        <v>787900.17</v>
      </c>
      <c r="BD50" s="41">
        <v>913964.2</v>
      </c>
      <c r="BG50" s="36" t="s">
        <v>391</v>
      </c>
      <c r="BH50" s="36" t="s">
        <v>561</v>
      </c>
      <c r="BI50" s="36" t="s">
        <v>392</v>
      </c>
      <c r="BJ50" s="36" t="s">
        <v>393</v>
      </c>
      <c r="BK50" s="36">
        <f>BD50*0.1+274189.26</f>
        <v>365585.68</v>
      </c>
      <c r="BL50" s="37">
        <v>45523</v>
      </c>
      <c r="BM50" s="37">
        <v>45597</v>
      </c>
      <c r="BN50" s="36" t="s">
        <v>955</v>
      </c>
      <c r="BQ50" s="36" t="s">
        <v>303</v>
      </c>
      <c r="BR50" s="36" t="s">
        <v>396</v>
      </c>
      <c r="BS50" s="36" t="s">
        <v>947</v>
      </c>
      <c r="BT50" s="36" t="s">
        <v>397</v>
      </c>
      <c r="BU50" s="36" t="s">
        <v>1025</v>
      </c>
      <c r="BX50" s="36" t="s">
        <v>306</v>
      </c>
      <c r="BY50" s="36" t="s">
        <v>203</v>
      </c>
      <c r="CA50" s="36" t="s">
        <v>1020</v>
      </c>
      <c r="CG50" s="36" t="s">
        <v>398</v>
      </c>
      <c r="CH50" s="37">
        <v>45580</v>
      </c>
      <c r="CI50" s="36" t="s">
        <v>399</v>
      </c>
    </row>
    <row r="51" spans="1:87" s="36" customFormat="1" x14ac:dyDescent="0.25">
      <c r="A51" s="36">
        <v>2024</v>
      </c>
      <c r="B51" s="37">
        <v>45474</v>
      </c>
      <c r="C51" s="37">
        <v>45565</v>
      </c>
      <c r="D51" s="36" t="s">
        <v>192</v>
      </c>
      <c r="E51" s="36" t="s">
        <v>195</v>
      </c>
      <c r="F51" s="36" t="s">
        <v>200</v>
      </c>
      <c r="G51" s="36" t="s">
        <v>956</v>
      </c>
      <c r="H51" s="36" t="s">
        <v>203</v>
      </c>
      <c r="I51" s="36" t="s">
        <v>427</v>
      </c>
      <c r="J51" s="36" t="s">
        <v>934</v>
      </c>
      <c r="K51" s="36">
        <v>202444</v>
      </c>
      <c r="L51" s="36" t="s">
        <v>957</v>
      </c>
      <c r="M51" s="37">
        <v>45483</v>
      </c>
      <c r="N51" s="36" t="s">
        <v>958</v>
      </c>
      <c r="O51" s="36">
        <v>202444</v>
      </c>
      <c r="P51" s="37">
        <v>45485</v>
      </c>
      <c r="Q51" s="36">
        <v>202444</v>
      </c>
      <c r="R51" s="36">
        <v>202444</v>
      </c>
      <c r="S51" s="36" t="s">
        <v>959</v>
      </c>
      <c r="T51" s="36" t="s">
        <v>960</v>
      </c>
      <c r="U51" s="36" t="s">
        <v>961</v>
      </c>
      <c r="V51" s="42" t="s">
        <v>962</v>
      </c>
      <c r="W51" s="28" t="s">
        <v>963</v>
      </c>
      <c r="X51" s="36" t="s">
        <v>1033</v>
      </c>
      <c r="Y51" s="36" t="s">
        <v>1098</v>
      </c>
      <c r="Z51" s="36" t="s">
        <v>204</v>
      </c>
      <c r="AC51" s="36" t="s">
        <v>964</v>
      </c>
      <c r="AD51" s="36" t="s">
        <v>212</v>
      </c>
      <c r="AE51" s="36" t="s">
        <v>965</v>
      </c>
      <c r="AF51" s="36">
        <v>283</v>
      </c>
      <c r="AG51" s="36" t="s">
        <v>561</v>
      </c>
      <c r="AH51" s="36" t="s">
        <v>237</v>
      </c>
      <c r="AI51" s="36" t="s">
        <v>966</v>
      </c>
      <c r="AJ51" s="38">
        <v>1</v>
      </c>
      <c r="AK51" s="36" t="s">
        <v>387</v>
      </c>
      <c r="AL51" s="39">
        <v>1</v>
      </c>
      <c r="AM51" s="36" t="s">
        <v>387</v>
      </c>
      <c r="AN51" s="40">
        <v>3</v>
      </c>
      <c r="AO51" s="36" t="s">
        <v>284</v>
      </c>
      <c r="AP51" s="36">
        <v>23088</v>
      </c>
      <c r="AQ51" s="36" t="s">
        <v>561</v>
      </c>
      <c r="AR51" s="36" t="s">
        <v>561</v>
      </c>
      <c r="AS51" s="36" t="s">
        <v>561</v>
      </c>
      <c r="AT51" s="36" t="s">
        <v>561</v>
      </c>
      <c r="AU51" s="36" t="s">
        <v>388</v>
      </c>
      <c r="AV51" s="36" t="s">
        <v>389</v>
      </c>
      <c r="AW51" s="36" t="s">
        <v>390</v>
      </c>
      <c r="AX51" s="36" t="s">
        <v>390</v>
      </c>
      <c r="AY51" s="36" t="s">
        <v>956</v>
      </c>
      <c r="AZ51" s="37">
        <v>45504</v>
      </c>
      <c r="BA51" s="37">
        <v>45523</v>
      </c>
      <c r="BB51" s="37">
        <v>45597</v>
      </c>
      <c r="BC51" s="41">
        <v>1180755.6399999999</v>
      </c>
      <c r="BD51" s="41">
        <v>1369676.54</v>
      </c>
      <c r="BG51" s="36" t="s">
        <v>391</v>
      </c>
      <c r="BH51" s="36" t="s">
        <v>561</v>
      </c>
      <c r="BI51" s="36" t="s">
        <v>392</v>
      </c>
      <c r="BJ51" s="36" t="s">
        <v>393</v>
      </c>
      <c r="BK51" s="36">
        <f>BD51*0.1+410902.96</f>
        <v>547870.61400000006</v>
      </c>
      <c r="BL51" s="37">
        <v>45523</v>
      </c>
      <c r="BM51" s="37">
        <v>45597</v>
      </c>
      <c r="BN51" s="42" t="s">
        <v>967</v>
      </c>
      <c r="BQ51" s="36" t="s">
        <v>303</v>
      </c>
      <c r="BR51" s="36" t="s">
        <v>396</v>
      </c>
      <c r="BS51" s="36" t="s">
        <v>947</v>
      </c>
      <c r="BT51" s="36" t="s">
        <v>756</v>
      </c>
      <c r="BU51" s="36" t="s">
        <v>1025</v>
      </c>
      <c r="BX51" s="36" t="s">
        <v>306</v>
      </c>
      <c r="BY51" s="36" t="s">
        <v>203</v>
      </c>
      <c r="CA51" s="36" t="s">
        <v>1020</v>
      </c>
      <c r="CG51" s="36" t="s">
        <v>398</v>
      </c>
      <c r="CH51" s="37">
        <v>45580</v>
      </c>
      <c r="CI51" s="36" t="s">
        <v>399</v>
      </c>
    </row>
    <row r="52" spans="1:87" s="36" customFormat="1" x14ac:dyDescent="0.25">
      <c r="A52" s="36">
        <v>2024</v>
      </c>
      <c r="B52" s="37">
        <v>45474</v>
      </c>
      <c r="C52" s="37">
        <v>45565</v>
      </c>
      <c r="D52" s="36" t="s">
        <v>192</v>
      </c>
      <c r="E52" s="36" t="s">
        <v>195</v>
      </c>
      <c r="F52" s="36" t="s">
        <v>200</v>
      </c>
      <c r="G52" s="36" t="s">
        <v>968</v>
      </c>
      <c r="H52" s="36" t="s">
        <v>203</v>
      </c>
      <c r="I52" s="36" t="s">
        <v>427</v>
      </c>
      <c r="J52" s="36" t="s">
        <v>916</v>
      </c>
      <c r="K52" s="36">
        <v>202445</v>
      </c>
      <c r="L52" s="42" t="s">
        <v>969</v>
      </c>
      <c r="M52" s="37">
        <v>45483</v>
      </c>
      <c r="N52" s="36" t="s">
        <v>970</v>
      </c>
      <c r="O52" s="36">
        <v>202445</v>
      </c>
      <c r="P52" s="37">
        <v>45485</v>
      </c>
      <c r="Q52" s="36">
        <v>202445</v>
      </c>
      <c r="R52" s="36">
        <v>202445</v>
      </c>
      <c r="S52" s="42" t="s">
        <v>971</v>
      </c>
      <c r="T52" s="36" t="s">
        <v>972</v>
      </c>
      <c r="U52" s="36" t="s">
        <v>973</v>
      </c>
      <c r="V52" s="42" t="s">
        <v>974</v>
      </c>
      <c r="W52" s="36" t="s">
        <v>403</v>
      </c>
      <c r="X52" s="36" t="s">
        <v>1042</v>
      </c>
      <c r="Y52" s="36" t="s">
        <v>1043</v>
      </c>
      <c r="Z52" s="36" t="s">
        <v>204</v>
      </c>
      <c r="AC52" s="36" t="s">
        <v>544</v>
      </c>
      <c r="AD52" s="36" t="s">
        <v>212</v>
      </c>
      <c r="AE52" s="36" t="s">
        <v>273</v>
      </c>
      <c r="AF52" s="36" t="s">
        <v>439</v>
      </c>
      <c r="AG52" s="36" t="s">
        <v>561</v>
      </c>
      <c r="AH52" s="36" t="s">
        <v>237</v>
      </c>
      <c r="AI52" s="36" t="s">
        <v>545</v>
      </c>
      <c r="AJ52" s="38">
        <v>1</v>
      </c>
      <c r="AK52" s="36" t="s">
        <v>387</v>
      </c>
      <c r="AL52" s="39">
        <v>1</v>
      </c>
      <c r="AM52" s="36" t="s">
        <v>387</v>
      </c>
      <c r="AN52" s="40">
        <v>3</v>
      </c>
      <c r="AO52" s="36" t="s">
        <v>284</v>
      </c>
      <c r="AP52" s="36">
        <v>23070</v>
      </c>
      <c r="AQ52" s="36" t="s">
        <v>561</v>
      </c>
      <c r="AR52" s="36" t="s">
        <v>561</v>
      </c>
      <c r="AS52" s="36" t="s">
        <v>561</v>
      </c>
      <c r="AT52" s="36" t="s">
        <v>561</v>
      </c>
      <c r="AU52" s="36" t="s">
        <v>388</v>
      </c>
      <c r="AV52" s="36" t="s">
        <v>389</v>
      </c>
      <c r="AW52" s="36" t="s">
        <v>390</v>
      </c>
      <c r="AX52" s="36" t="s">
        <v>390</v>
      </c>
      <c r="AY52" s="36" t="s">
        <v>968</v>
      </c>
      <c r="AZ52" s="37">
        <v>45504</v>
      </c>
      <c r="BA52" s="37">
        <v>45523</v>
      </c>
      <c r="BB52" s="37">
        <v>45642</v>
      </c>
      <c r="BC52" s="41">
        <v>2340632.79</v>
      </c>
      <c r="BD52" s="41">
        <v>2715134.04</v>
      </c>
      <c r="BG52" s="36" t="s">
        <v>391</v>
      </c>
      <c r="BH52" s="36" t="s">
        <v>561</v>
      </c>
      <c r="BI52" s="36" t="s">
        <v>392</v>
      </c>
      <c r="BJ52" s="36" t="s">
        <v>393</v>
      </c>
      <c r="BK52" s="36">
        <f>BD52*0.1+814540.21</f>
        <v>1086053.6140000001</v>
      </c>
      <c r="BL52" s="37">
        <v>45523</v>
      </c>
      <c r="BM52" s="37">
        <v>45642</v>
      </c>
      <c r="BN52" s="42" t="s">
        <v>975</v>
      </c>
      <c r="BQ52" s="36" t="s">
        <v>303</v>
      </c>
      <c r="BR52" s="36" t="s">
        <v>396</v>
      </c>
      <c r="BS52" s="36" t="s">
        <v>877</v>
      </c>
      <c r="BT52" s="36" t="s">
        <v>1029</v>
      </c>
      <c r="BU52" s="36" t="s">
        <v>1099</v>
      </c>
      <c r="BX52" s="36" t="s">
        <v>306</v>
      </c>
      <c r="BY52" s="36" t="s">
        <v>203</v>
      </c>
      <c r="CA52" s="36" t="s">
        <v>1020</v>
      </c>
      <c r="CG52" s="36" t="s">
        <v>398</v>
      </c>
      <c r="CH52" s="37">
        <v>45580</v>
      </c>
      <c r="CI52" s="36" t="s">
        <v>399</v>
      </c>
    </row>
    <row r="53" spans="1:87" s="36" customFormat="1" x14ac:dyDescent="0.25">
      <c r="A53" s="36">
        <v>2024</v>
      </c>
      <c r="B53" s="37">
        <v>45474</v>
      </c>
      <c r="C53" s="37">
        <v>45565</v>
      </c>
      <c r="D53" s="36" t="s">
        <v>192</v>
      </c>
      <c r="E53" s="36" t="s">
        <v>195</v>
      </c>
      <c r="F53" s="36" t="s">
        <v>200</v>
      </c>
      <c r="G53" s="36" t="s">
        <v>976</v>
      </c>
      <c r="H53" s="36" t="s">
        <v>203</v>
      </c>
      <c r="I53" s="36" t="s">
        <v>977</v>
      </c>
      <c r="J53" s="42" t="s">
        <v>978</v>
      </c>
      <c r="K53" s="36">
        <v>202446</v>
      </c>
      <c r="L53" s="36" t="s">
        <v>979</v>
      </c>
      <c r="M53" s="37">
        <v>45484</v>
      </c>
      <c r="N53" s="36" t="s">
        <v>980</v>
      </c>
      <c r="O53" s="36">
        <v>202446</v>
      </c>
      <c r="P53" s="37">
        <v>45495</v>
      </c>
      <c r="Q53" s="36">
        <v>202446</v>
      </c>
      <c r="R53" s="36">
        <v>202446</v>
      </c>
      <c r="S53" s="36" t="s">
        <v>981</v>
      </c>
      <c r="T53" s="42" t="s">
        <v>982</v>
      </c>
      <c r="U53" s="42" t="s">
        <v>983</v>
      </c>
      <c r="V53" s="36" t="s">
        <v>984</v>
      </c>
      <c r="W53" s="36" t="s">
        <v>403</v>
      </c>
      <c r="X53" s="36" t="s">
        <v>1042</v>
      </c>
      <c r="Y53" s="36" t="s">
        <v>1043</v>
      </c>
      <c r="Z53" s="36" t="s">
        <v>204</v>
      </c>
      <c r="AC53" s="36" t="s">
        <v>544</v>
      </c>
      <c r="AD53" s="36" t="s">
        <v>212</v>
      </c>
      <c r="AE53" s="36" t="s">
        <v>273</v>
      </c>
      <c r="AF53" s="36" t="s">
        <v>439</v>
      </c>
      <c r="AG53" s="36" t="s">
        <v>561</v>
      </c>
      <c r="AH53" s="36" t="s">
        <v>237</v>
      </c>
      <c r="AI53" s="36" t="s">
        <v>545</v>
      </c>
      <c r="AJ53" s="38">
        <v>1</v>
      </c>
      <c r="AK53" s="36" t="s">
        <v>387</v>
      </c>
      <c r="AL53" s="39">
        <v>1</v>
      </c>
      <c r="AM53" s="36" t="s">
        <v>387</v>
      </c>
      <c r="AN53" s="40">
        <v>3</v>
      </c>
      <c r="AO53" s="36" t="s">
        <v>284</v>
      </c>
      <c r="AP53" s="36">
        <v>23070</v>
      </c>
      <c r="AQ53" s="36" t="s">
        <v>561</v>
      </c>
      <c r="AR53" s="36" t="s">
        <v>561</v>
      </c>
      <c r="AS53" s="36" t="s">
        <v>561</v>
      </c>
      <c r="AT53" s="36" t="s">
        <v>561</v>
      </c>
      <c r="AU53" s="36" t="s">
        <v>499</v>
      </c>
      <c r="AV53" s="36" t="s">
        <v>389</v>
      </c>
      <c r="AW53" s="36" t="s">
        <v>390</v>
      </c>
      <c r="AX53" s="36" t="s">
        <v>390</v>
      </c>
      <c r="AY53" s="36" t="s">
        <v>976</v>
      </c>
      <c r="AZ53" s="37">
        <v>45526</v>
      </c>
      <c r="BA53" s="37">
        <v>45523</v>
      </c>
      <c r="BB53" s="37">
        <v>45582</v>
      </c>
      <c r="BC53" s="41">
        <v>2403836.04</v>
      </c>
      <c r="BD53" s="41">
        <v>2788449.81</v>
      </c>
      <c r="BG53" s="36" t="s">
        <v>391</v>
      </c>
      <c r="BH53" s="36" t="s">
        <v>561</v>
      </c>
      <c r="BI53" s="36" t="s">
        <v>392</v>
      </c>
      <c r="BJ53" s="36" t="s">
        <v>393</v>
      </c>
      <c r="BK53" s="36">
        <f>BD53*0.1+836534.94</f>
        <v>1115379.9210000001</v>
      </c>
      <c r="BL53" s="37">
        <v>45523</v>
      </c>
      <c r="BM53" s="37">
        <v>45582</v>
      </c>
      <c r="BN53" s="36" t="s">
        <v>985</v>
      </c>
      <c r="BQ53" s="36" t="s">
        <v>302</v>
      </c>
      <c r="BR53" s="36" t="s">
        <v>1006</v>
      </c>
      <c r="BS53" s="36" t="s">
        <v>1100</v>
      </c>
      <c r="BT53" s="36" t="s">
        <v>474</v>
      </c>
      <c r="BU53" s="36" t="s">
        <v>1019</v>
      </c>
      <c r="BX53" s="36" t="s">
        <v>306</v>
      </c>
      <c r="BY53" s="36" t="s">
        <v>203</v>
      </c>
      <c r="CA53" s="36" t="s">
        <v>1020</v>
      </c>
      <c r="CG53" s="36" t="s">
        <v>398</v>
      </c>
      <c r="CH53" s="37">
        <v>45580</v>
      </c>
      <c r="CI53" s="36" t="s">
        <v>399</v>
      </c>
    </row>
    <row r="54" spans="1:87" s="36" customFormat="1" x14ac:dyDescent="0.25">
      <c r="A54" s="36">
        <v>2024</v>
      </c>
      <c r="B54" s="37">
        <v>45474</v>
      </c>
      <c r="C54" s="37">
        <v>45565</v>
      </c>
      <c r="D54" s="36" t="s">
        <v>192</v>
      </c>
      <c r="E54" s="36" t="s">
        <v>195</v>
      </c>
      <c r="F54" s="36" t="s">
        <v>200</v>
      </c>
      <c r="G54" s="36" t="s">
        <v>986</v>
      </c>
      <c r="H54" s="36" t="s">
        <v>203</v>
      </c>
      <c r="I54" s="36" t="s">
        <v>427</v>
      </c>
      <c r="J54" s="42" t="s">
        <v>987</v>
      </c>
      <c r="K54" s="36">
        <v>202447</v>
      </c>
      <c r="L54" s="36" t="s">
        <v>1197</v>
      </c>
      <c r="M54" s="37">
        <v>45496</v>
      </c>
      <c r="N54" s="36" t="s">
        <v>988</v>
      </c>
      <c r="O54" s="36">
        <v>202447</v>
      </c>
      <c r="P54" s="37">
        <v>45499</v>
      </c>
      <c r="Q54" s="36">
        <v>202447</v>
      </c>
      <c r="R54" s="36">
        <v>202447</v>
      </c>
      <c r="S54" s="36" t="s">
        <v>1198</v>
      </c>
      <c r="T54" s="42" t="s">
        <v>989</v>
      </c>
      <c r="U54" s="42" t="s">
        <v>990</v>
      </c>
      <c r="V54" s="42" t="s">
        <v>991</v>
      </c>
      <c r="W54" s="36" t="s">
        <v>365</v>
      </c>
      <c r="X54" s="36" t="s">
        <v>265</v>
      </c>
      <c r="Y54" s="36" t="s">
        <v>366</v>
      </c>
      <c r="Z54" s="36" t="s">
        <v>204</v>
      </c>
      <c r="AC54" s="36" t="s">
        <v>384</v>
      </c>
      <c r="AD54" s="36" t="s">
        <v>212</v>
      </c>
      <c r="AE54" s="36" t="s">
        <v>385</v>
      </c>
      <c r="AF54" s="36">
        <v>182</v>
      </c>
      <c r="AG54" s="36" t="s">
        <v>561</v>
      </c>
      <c r="AH54" s="36" t="s">
        <v>246</v>
      </c>
      <c r="AI54" s="36" t="s">
        <v>386</v>
      </c>
      <c r="AJ54" s="38">
        <v>1</v>
      </c>
      <c r="AK54" s="36" t="s">
        <v>387</v>
      </c>
      <c r="AL54" s="39">
        <v>1</v>
      </c>
      <c r="AM54" s="36" t="s">
        <v>387</v>
      </c>
      <c r="AN54" s="40">
        <v>3</v>
      </c>
      <c r="AO54" s="36" t="s">
        <v>284</v>
      </c>
      <c r="AP54" s="36">
        <v>23090</v>
      </c>
      <c r="AQ54" s="36" t="s">
        <v>561</v>
      </c>
      <c r="AR54" s="36" t="s">
        <v>561</v>
      </c>
      <c r="AS54" s="36" t="s">
        <v>561</v>
      </c>
      <c r="AT54" s="36" t="s">
        <v>561</v>
      </c>
      <c r="AU54" s="36" t="s">
        <v>388</v>
      </c>
      <c r="AV54" s="36" t="s">
        <v>389</v>
      </c>
      <c r="AW54" s="36" t="s">
        <v>390</v>
      </c>
      <c r="AX54" s="36" t="s">
        <v>390</v>
      </c>
      <c r="AY54" s="36" t="s">
        <v>986</v>
      </c>
      <c r="AZ54" s="37">
        <v>45509</v>
      </c>
      <c r="BA54" s="37">
        <v>45523</v>
      </c>
      <c r="BB54" s="37">
        <v>45582</v>
      </c>
      <c r="BC54" s="41">
        <v>1560490.48</v>
      </c>
      <c r="BD54" s="41">
        <v>1810168.96</v>
      </c>
      <c r="BG54" s="36" t="s">
        <v>391</v>
      </c>
      <c r="BH54" s="36" t="s">
        <v>561</v>
      </c>
      <c r="BI54" s="36" t="s">
        <v>392</v>
      </c>
      <c r="BJ54" s="36" t="s">
        <v>393</v>
      </c>
      <c r="BK54" s="36">
        <f>BD54*0.1+543050.69</f>
        <v>724067.58599999989</v>
      </c>
      <c r="BL54" s="37">
        <v>45523</v>
      </c>
      <c r="BM54" s="37">
        <v>45582</v>
      </c>
      <c r="BN54" s="42" t="s">
        <v>992</v>
      </c>
      <c r="BQ54" s="36" t="s">
        <v>303</v>
      </c>
      <c r="BR54" s="36" t="s">
        <v>396</v>
      </c>
      <c r="BS54" s="36" t="s">
        <v>1021</v>
      </c>
      <c r="BT54" s="36" t="s">
        <v>756</v>
      </c>
      <c r="BU54" s="36" t="s">
        <v>1022</v>
      </c>
      <c r="BX54" s="36" t="s">
        <v>306</v>
      </c>
      <c r="BY54" s="36" t="s">
        <v>203</v>
      </c>
      <c r="CA54" s="36" t="s">
        <v>1020</v>
      </c>
      <c r="CG54" s="36" t="s">
        <v>398</v>
      </c>
      <c r="CH54" s="37">
        <v>45580</v>
      </c>
      <c r="CI54" s="36" t="s">
        <v>399</v>
      </c>
    </row>
    <row r="55" spans="1:87" s="36" customFormat="1" x14ac:dyDescent="0.25">
      <c r="A55" s="36">
        <v>2024</v>
      </c>
      <c r="B55" s="37">
        <v>45474</v>
      </c>
      <c r="C55" s="37">
        <v>45565</v>
      </c>
      <c r="D55" s="36" t="s">
        <v>192</v>
      </c>
      <c r="E55" s="36" t="s">
        <v>195</v>
      </c>
      <c r="F55" s="36" t="s">
        <v>200</v>
      </c>
      <c r="G55" s="36" t="s">
        <v>996</v>
      </c>
      <c r="H55" s="36" t="s">
        <v>203</v>
      </c>
      <c r="I55" s="36" t="s">
        <v>427</v>
      </c>
      <c r="J55" s="36" t="s">
        <v>997</v>
      </c>
      <c r="K55" s="36">
        <v>202448</v>
      </c>
      <c r="L55" s="36" t="s">
        <v>998</v>
      </c>
      <c r="M55" s="37">
        <v>45496</v>
      </c>
      <c r="N55" s="36" t="s">
        <v>999</v>
      </c>
      <c r="O55" s="36">
        <v>202448</v>
      </c>
      <c r="P55" s="37">
        <v>45499</v>
      </c>
      <c r="Q55" s="36">
        <v>202448</v>
      </c>
      <c r="R55" s="36">
        <v>202448</v>
      </c>
      <c r="S55" s="36" t="s">
        <v>1000</v>
      </c>
      <c r="T55" s="36" t="s">
        <v>1001</v>
      </c>
      <c r="U55" s="42" t="s">
        <v>1002</v>
      </c>
      <c r="V55" s="42" t="s">
        <v>1003</v>
      </c>
      <c r="W55" s="28" t="s">
        <v>993</v>
      </c>
      <c r="X55" s="36" t="s">
        <v>994</v>
      </c>
      <c r="Y55" s="36" t="s">
        <v>1023</v>
      </c>
      <c r="Z55" s="36" t="s">
        <v>204</v>
      </c>
      <c r="AC55" s="36" t="s">
        <v>1004</v>
      </c>
      <c r="AD55" s="36" t="s">
        <v>212</v>
      </c>
      <c r="AE55" s="36" t="s">
        <v>1024</v>
      </c>
      <c r="AF55" s="36" t="s">
        <v>439</v>
      </c>
      <c r="AG55" s="36" t="s">
        <v>561</v>
      </c>
      <c r="AH55" s="36" t="s">
        <v>237</v>
      </c>
      <c r="AI55" s="36" t="s">
        <v>271</v>
      </c>
      <c r="AJ55" s="38">
        <v>1</v>
      </c>
      <c r="AK55" s="36" t="s">
        <v>387</v>
      </c>
      <c r="AL55" s="39">
        <v>1</v>
      </c>
      <c r="AM55" s="36" t="s">
        <v>387</v>
      </c>
      <c r="AN55" s="40">
        <v>3</v>
      </c>
      <c r="AO55" s="36" t="s">
        <v>284</v>
      </c>
      <c r="AP55" s="36">
        <v>23090</v>
      </c>
      <c r="AQ55" s="36" t="s">
        <v>561</v>
      </c>
      <c r="AR55" s="36" t="s">
        <v>561</v>
      </c>
      <c r="AS55" s="36" t="s">
        <v>561</v>
      </c>
      <c r="AT55" s="36" t="s">
        <v>561</v>
      </c>
      <c r="AU55" s="36" t="s">
        <v>388</v>
      </c>
      <c r="AV55" s="36" t="s">
        <v>389</v>
      </c>
      <c r="AW55" s="36" t="s">
        <v>390</v>
      </c>
      <c r="AX55" s="36" t="s">
        <v>390</v>
      </c>
      <c r="AY55" s="36" t="s">
        <v>996</v>
      </c>
      <c r="AZ55" s="37">
        <v>45509</v>
      </c>
      <c r="BA55" s="37">
        <v>45523</v>
      </c>
      <c r="BB55" s="37">
        <v>45612</v>
      </c>
      <c r="BC55" s="41">
        <v>2214417.38</v>
      </c>
      <c r="BD55" s="41">
        <v>2568724.16</v>
      </c>
      <c r="BG55" s="36" t="s">
        <v>391</v>
      </c>
      <c r="BH55" s="36" t="s">
        <v>561</v>
      </c>
      <c r="BI55" s="36" t="s">
        <v>392</v>
      </c>
      <c r="BJ55" s="36" t="s">
        <v>393</v>
      </c>
      <c r="BK55" s="36">
        <f>BD55*0.1+770617.25</f>
        <v>1027489.666</v>
      </c>
      <c r="BL55" s="37">
        <v>45523</v>
      </c>
      <c r="BM55" s="37">
        <v>45612</v>
      </c>
      <c r="BN55" s="36" t="s">
        <v>1005</v>
      </c>
      <c r="BQ55" s="36" t="s">
        <v>303</v>
      </c>
      <c r="BR55" s="36" t="s">
        <v>396</v>
      </c>
      <c r="BS55" s="36" t="s">
        <v>947</v>
      </c>
      <c r="BT55" s="36" t="s">
        <v>756</v>
      </c>
      <c r="BU55" s="36" t="s">
        <v>1025</v>
      </c>
      <c r="BX55" s="36" t="s">
        <v>306</v>
      </c>
      <c r="BY55" s="36" t="s">
        <v>203</v>
      </c>
      <c r="CA55" s="36" t="s">
        <v>1020</v>
      </c>
      <c r="CG55" s="36" t="s">
        <v>398</v>
      </c>
      <c r="CH55" s="37">
        <v>45580</v>
      </c>
      <c r="CI55" s="36" t="s">
        <v>399</v>
      </c>
    </row>
    <row r="56" spans="1:87" s="36" customFormat="1" x14ac:dyDescent="0.25">
      <c r="A56" s="36">
        <v>2024</v>
      </c>
      <c r="B56" s="37">
        <v>45474</v>
      </c>
      <c r="C56" s="37">
        <v>45565</v>
      </c>
      <c r="D56" s="36" t="s">
        <v>191</v>
      </c>
      <c r="E56" s="36" t="s">
        <v>195</v>
      </c>
      <c r="F56" s="36" t="s">
        <v>200</v>
      </c>
      <c r="G56" s="36" t="s">
        <v>1007</v>
      </c>
      <c r="H56" s="36" t="s">
        <v>203</v>
      </c>
      <c r="I56" s="36" t="s">
        <v>925</v>
      </c>
      <c r="J56" s="42" t="s">
        <v>1125</v>
      </c>
      <c r="K56" s="36">
        <v>202449</v>
      </c>
      <c r="L56" s="36" t="s">
        <v>1008</v>
      </c>
      <c r="M56" s="37">
        <v>45520</v>
      </c>
      <c r="N56" s="36" t="s">
        <v>1009</v>
      </c>
      <c r="O56" s="36">
        <v>202449</v>
      </c>
      <c r="P56" s="37">
        <v>45524</v>
      </c>
      <c r="Q56" s="36">
        <v>202449</v>
      </c>
      <c r="R56" s="36">
        <v>202449</v>
      </c>
      <c r="S56" s="36" t="s">
        <v>1011</v>
      </c>
      <c r="T56" s="36" t="s">
        <v>1010</v>
      </c>
      <c r="U56" s="36" t="s">
        <v>1012</v>
      </c>
      <c r="V56" s="36" t="s">
        <v>1013</v>
      </c>
      <c r="W56" s="36" t="s">
        <v>1026</v>
      </c>
      <c r="X56" s="36" t="s">
        <v>476</v>
      </c>
      <c r="Y56" s="36" t="s">
        <v>1027</v>
      </c>
      <c r="Z56" s="36" t="s">
        <v>204</v>
      </c>
      <c r="AC56" s="36" t="s">
        <v>1015</v>
      </c>
      <c r="AD56" s="36" t="s">
        <v>231</v>
      </c>
      <c r="AE56" s="36" t="s">
        <v>1028</v>
      </c>
      <c r="AF56" s="36" t="s">
        <v>439</v>
      </c>
      <c r="AG56" s="36" t="s">
        <v>561</v>
      </c>
      <c r="AH56" s="36" t="s">
        <v>237</v>
      </c>
      <c r="AI56" s="36" t="s">
        <v>1016</v>
      </c>
      <c r="AJ56" s="38">
        <v>1</v>
      </c>
      <c r="AK56" s="36" t="s">
        <v>387</v>
      </c>
      <c r="AL56" s="39">
        <v>1</v>
      </c>
      <c r="AM56" s="36" t="s">
        <v>387</v>
      </c>
      <c r="AN56" s="40">
        <v>3</v>
      </c>
      <c r="AO56" s="36" t="s">
        <v>284</v>
      </c>
      <c r="AP56" s="36">
        <v>23083</v>
      </c>
      <c r="AQ56" s="36" t="s">
        <v>561</v>
      </c>
      <c r="AR56" s="36" t="s">
        <v>561</v>
      </c>
      <c r="AS56" s="36" t="s">
        <v>561</v>
      </c>
      <c r="AT56" s="36" t="s">
        <v>561</v>
      </c>
      <c r="AU56" s="36" t="s">
        <v>499</v>
      </c>
      <c r="AV56" s="36" t="s">
        <v>389</v>
      </c>
      <c r="AW56" s="36" t="s">
        <v>390</v>
      </c>
      <c r="AX56" s="36" t="s">
        <v>390</v>
      </c>
      <c r="AY56" s="36" t="s">
        <v>1017</v>
      </c>
      <c r="AZ56" s="37">
        <v>45533</v>
      </c>
      <c r="BA56" s="37">
        <v>45544</v>
      </c>
      <c r="BB56" s="37">
        <v>45693</v>
      </c>
      <c r="BC56" s="41">
        <v>16452021.609999999</v>
      </c>
      <c r="BD56" s="41">
        <v>19084345.07</v>
      </c>
      <c r="BG56" s="36" t="s">
        <v>391</v>
      </c>
      <c r="BH56" s="36" t="s">
        <v>561</v>
      </c>
      <c r="BI56" s="36" t="s">
        <v>392</v>
      </c>
      <c r="BJ56" s="36" t="s">
        <v>393</v>
      </c>
      <c r="BK56" s="36">
        <f>BC56*0.1+5725303.52</f>
        <v>7370505.6809999999</v>
      </c>
      <c r="BL56" s="37">
        <v>45544</v>
      </c>
      <c r="BM56" s="37">
        <v>45693</v>
      </c>
      <c r="BN56" s="42" t="s">
        <v>1018</v>
      </c>
      <c r="BQ56" s="36" t="s">
        <v>303</v>
      </c>
      <c r="BR56" s="36" t="s">
        <v>396</v>
      </c>
      <c r="BS56" s="36" t="s">
        <v>1021</v>
      </c>
      <c r="BT56" s="36" t="s">
        <v>1029</v>
      </c>
      <c r="BU56" s="36" t="s">
        <v>1101</v>
      </c>
      <c r="BX56" s="36" t="s">
        <v>306</v>
      </c>
      <c r="BY56" s="36" t="s">
        <v>203</v>
      </c>
      <c r="CA56" s="36" t="s">
        <v>1020</v>
      </c>
      <c r="CG56" s="36" t="s">
        <v>398</v>
      </c>
      <c r="CH56" s="37">
        <v>45580</v>
      </c>
      <c r="CI56" s="36" t="s">
        <v>399</v>
      </c>
    </row>
    <row r="57" spans="1:87" s="36" customFormat="1" x14ac:dyDescent="0.25">
      <c r="A57" s="36">
        <v>2024</v>
      </c>
      <c r="B57" s="37">
        <v>45474</v>
      </c>
      <c r="C57" s="37">
        <v>45565</v>
      </c>
      <c r="D57" s="36" t="s">
        <v>191</v>
      </c>
      <c r="E57" s="36" t="s">
        <v>195</v>
      </c>
      <c r="F57" s="36" t="s">
        <v>200</v>
      </c>
      <c r="G57" s="36" t="s">
        <v>1104</v>
      </c>
      <c r="H57" s="36" t="s">
        <v>203</v>
      </c>
      <c r="I57" s="36" t="s">
        <v>925</v>
      </c>
      <c r="J57" s="42" t="s">
        <v>1126</v>
      </c>
      <c r="K57" s="36">
        <v>202450</v>
      </c>
      <c r="L57" s="36" t="s">
        <v>1008</v>
      </c>
      <c r="M57" s="37">
        <v>45520</v>
      </c>
      <c r="N57" s="36" t="s">
        <v>1105</v>
      </c>
      <c r="O57" s="36">
        <v>202450</v>
      </c>
      <c r="P57" s="37">
        <v>45524</v>
      </c>
      <c r="Q57" s="36">
        <v>202450</v>
      </c>
      <c r="R57" s="36">
        <v>202450</v>
      </c>
      <c r="S57" s="36" t="s">
        <v>1106</v>
      </c>
      <c r="T57" s="36" t="s">
        <v>1107</v>
      </c>
      <c r="U57" s="36" t="s">
        <v>1108</v>
      </c>
      <c r="V57" s="36" t="s">
        <v>1109</v>
      </c>
      <c r="AA57" s="36" t="s">
        <v>900</v>
      </c>
      <c r="AC57" s="36" t="s">
        <v>1110</v>
      </c>
      <c r="AD57" s="36" t="s">
        <v>207</v>
      </c>
      <c r="AE57" s="36" t="s">
        <v>1111</v>
      </c>
      <c r="AF57" s="36" t="s">
        <v>439</v>
      </c>
      <c r="AG57" s="36" t="s">
        <v>561</v>
      </c>
      <c r="AH57" s="36" t="s">
        <v>261</v>
      </c>
      <c r="AI57" s="36" t="s">
        <v>1112</v>
      </c>
      <c r="AJ57" s="38">
        <v>1</v>
      </c>
      <c r="AK57" s="36" t="s">
        <v>387</v>
      </c>
      <c r="AL57" s="39">
        <v>1</v>
      </c>
      <c r="AM57" s="36" t="s">
        <v>387</v>
      </c>
      <c r="AN57" s="40">
        <v>3</v>
      </c>
      <c r="AO57" s="36" t="s">
        <v>284</v>
      </c>
      <c r="AP57" s="36">
        <v>23098</v>
      </c>
      <c r="AQ57" s="36" t="s">
        <v>561</v>
      </c>
      <c r="AR57" s="36" t="s">
        <v>561</v>
      </c>
      <c r="AS57" s="36" t="s">
        <v>561</v>
      </c>
      <c r="AT57" s="36" t="s">
        <v>561</v>
      </c>
      <c r="AU57" s="36" t="s">
        <v>499</v>
      </c>
      <c r="AV57" s="36" t="s">
        <v>389</v>
      </c>
      <c r="AW57" s="36" t="s">
        <v>390</v>
      </c>
      <c r="AX57" s="36" t="s">
        <v>390</v>
      </c>
      <c r="AY57" s="36" t="s">
        <v>1113</v>
      </c>
      <c r="AZ57" s="37">
        <v>45533</v>
      </c>
      <c r="BA57" s="37">
        <v>45544</v>
      </c>
      <c r="BB57" s="37">
        <v>45693</v>
      </c>
      <c r="BC57" s="41">
        <v>21162960.02</v>
      </c>
      <c r="BD57" s="41">
        <v>24549033.620000001</v>
      </c>
      <c r="BG57" s="36" t="s">
        <v>391</v>
      </c>
      <c r="BH57" s="36" t="s">
        <v>561</v>
      </c>
      <c r="BI57" s="36" t="s">
        <v>392</v>
      </c>
      <c r="BJ57" s="36" t="s">
        <v>393</v>
      </c>
      <c r="BK57" s="36">
        <f>BC57*0.1+7364710.09</f>
        <v>9481006.0920000002</v>
      </c>
      <c r="BL57" s="37">
        <v>45544</v>
      </c>
      <c r="BM57" s="37">
        <v>45693</v>
      </c>
      <c r="BN57" s="36" t="s">
        <v>1114</v>
      </c>
      <c r="BQ57" s="36" t="s">
        <v>303</v>
      </c>
      <c r="BR57" s="36" t="s">
        <v>396</v>
      </c>
      <c r="BS57" s="36" t="s">
        <v>1021</v>
      </c>
      <c r="BT57" s="36" t="s">
        <v>1029</v>
      </c>
      <c r="BU57" s="36" t="s">
        <v>1101</v>
      </c>
      <c r="BX57" s="36" t="s">
        <v>306</v>
      </c>
      <c r="BY57" s="36" t="s">
        <v>203</v>
      </c>
      <c r="CA57" s="36" t="s">
        <v>1020</v>
      </c>
      <c r="CG57" s="36" t="s">
        <v>398</v>
      </c>
      <c r="CH57" s="37">
        <v>45580</v>
      </c>
      <c r="CI57" s="36" t="s">
        <v>399</v>
      </c>
    </row>
    <row r="58" spans="1:87" s="36" customFormat="1" x14ac:dyDescent="0.25">
      <c r="A58" s="36">
        <v>2024</v>
      </c>
      <c r="B58" s="37">
        <v>45474</v>
      </c>
      <c r="C58" s="37">
        <v>45565</v>
      </c>
      <c r="D58" s="36" t="s">
        <v>191</v>
      </c>
      <c r="E58" s="36" t="s">
        <v>195</v>
      </c>
      <c r="F58" s="36" t="s">
        <v>200</v>
      </c>
      <c r="G58" s="36" t="s">
        <v>1116</v>
      </c>
      <c r="H58" s="36" t="s">
        <v>203</v>
      </c>
      <c r="I58" s="36" t="s">
        <v>925</v>
      </c>
      <c r="J58" s="42" t="s">
        <v>1127</v>
      </c>
      <c r="K58" s="36">
        <v>202451</v>
      </c>
      <c r="L58" s="36" t="s">
        <v>1008</v>
      </c>
      <c r="M58" s="37">
        <v>45520</v>
      </c>
      <c r="N58" s="36" t="s">
        <v>1117</v>
      </c>
      <c r="O58" s="36">
        <v>202451</v>
      </c>
      <c r="P58" s="37">
        <v>45524</v>
      </c>
      <c r="Q58" s="36">
        <v>202451</v>
      </c>
      <c r="R58" s="36">
        <v>202451</v>
      </c>
      <c r="S58" s="36" t="s">
        <v>1118</v>
      </c>
      <c r="T58" s="36" t="s">
        <v>1119</v>
      </c>
      <c r="U58" s="36" t="s">
        <v>1120</v>
      </c>
      <c r="V58" s="42" t="s">
        <v>1121</v>
      </c>
      <c r="W58" s="28" t="s">
        <v>409</v>
      </c>
      <c r="X58" s="36" t="s">
        <v>431</v>
      </c>
      <c r="Y58" s="36" t="s">
        <v>447</v>
      </c>
      <c r="Z58" s="36" t="s">
        <v>204</v>
      </c>
      <c r="AC58" s="36" t="s">
        <v>485</v>
      </c>
      <c r="AD58" s="36" t="s">
        <v>212</v>
      </c>
      <c r="AE58" s="36" t="s">
        <v>301</v>
      </c>
      <c r="AF58" s="36" t="s">
        <v>439</v>
      </c>
      <c r="AG58" s="36" t="s">
        <v>561</v>
      </c>
      <c r="AH58" s="36" t="s">
        <v>237</v>
      </c>
      <c r="AI58" s="36" t="s">
        <v>1037</v>
      </c>
      <c r="AJ58" s="38">
        <v>1</v>
      </c>
      <c r="AK58" s="36" t="s">
        <v>387</v>
      </c>
      <c r="AL58" s="39">
        <v>1</v>
      </c>
      <c r="AM58" s="36" t="s">
        <v>387</v>
      </c>
      <c r="AN58" s="40">
        <v>3</v>
      </c>
      <c r="AO58" s="36" t="s">
        <v>284</v>
      </c>
      <c r="AP58" s="36">
        <v>23205</v>
      </c>
      <c r="AQ58" s="36" t="s">
        <v>561</v>
      </c>
      <c r="AR58" s="36" t="s">
        <v>561</v>
      </c>
      <c r="AS58" s="36" t="s">
        <v>561</v>
      </c>
      <c r="AT58" s="36" t="s">
        <v>561</v>
      </c>
      <c r="AU58" s="36" t="s">
        <v>499</v>
      </c>
      <c r="AV58" s="36" t="s">
        <v>1136</v>
      </c>
      <c r="AW58" s="36" t="s">
        <v>390</v>
      </c>
      <c r="AX58" s="36" t="s">
        <v>390</v>
      </c>
      <c r="AY58" s="36" t="s">
        <v>1122</v>
      </c>
      <c r="AZ58" s="37">
        <v>45533</v>
      </c>
      <c r="BA58" s="37">
        <v>45544</v>
      </c>
      <c r="BB58" s="37">
        <v>45693</v>
      </c>
      <c r="BC58" s="41">
        <v>18018284.43</v>
      </c>
      <c r="BD58" s="41">
        <v>20901209.940000001</v>
      </c>
      <c r="BG58" s="36" t="s">
        <v>391</v>
      </c>
      <c r="BH58" s="36" t="s">
        <v>561</v>
      </c>
      <c r="BI58" s="36" t="s">
        <v>392</v>
      </c>
      <c r="BJ58" s="36" t="s">
        <v>393</v>
      </c>
      <c r="BK58" s="36">
        <f>BC58*0.1+6270362.98</f>
        <v>8072191.4230000004</v>
      </c>
      <c r="BL58" s="37">
        <v>45544</v>
      </c>
      <c r="BM58" s="37">
        <v>45693</v>
      </c>
      <c r="BN58" s="36" t="s">
        <v>1123</v>
      </c>
      <c r="BQ58" s="36" t="s">
        <v>303</v>
      </c>
      <c r="BR58" s="36" t="s">
        <v>396</v>
      </c>
      <c r="BS58" s="36" t="s">
        <v>642</v>
      </c>
      <c r="BT58" s="36" t="s">
        <v>397</v>
      </c>
      <c r="BU58" s="36" t="s">
        <v>1124</v>
      </c>
      <c r="BX58" s="36" t="s">
        <v>306</v>
      </c>
      <c r="BY58" s="36" t="s">
        <v>203</v>
      </c>
      <c r="CA58" s="36" t="s">
        <v>1020</v>
      </c>
      <c r="CG58" s="36" t="s">
        <v>398</v>
      </c>
      <c r="CH58" s="37">
        <v>45580</v>
      </c>
      <c r="CI58" s="36" t="s">
        <v>399</v>
      </c>
    </row>
    <row r="59" spans="1:87" s="36" customFormat="1" x14ac:dyDescent="0.25">
      <c r="A59" s="36">
        <v>2024</v>
      </c>
      <c r="B59" s="37">
        <v>45474</v>
      </c>
      <c r="C59" s="37">
        <v>45565</v>
      </c>
      <c r="D59" s="36" t="s">
        <v>191</v>
      </c>
      <c r="E59" s="36" t="s">
        <v>197</v>
      </c>
      <c r="F59" s="36" t="s">
        <v>200</v>
      </c>
      <c r="G59" s="36" t="s">
        <v>1128</v>
      </c>
      <c r="H59" s="36" t="s">
        <v>203</v>
      </c>
      <c r="I59" s="36" t="s">
        <v>1192</v>
      </c>
      <c r="J59" s="36" t="s">
        <v>1129</v>
      </c>
      <c r="K59" s="36">
        <v>202452</v>
      </c>
      <c r="L59" s="36" t="s">
        <v>1130</v>
      </c>
      <c r="M59" s="37">
        <v>45527</v>
      </c>
      <c r="N59" s="36" t="s">
        <v>1131</v>
      </c>
      <c r="O59" s="36">
        <v>202452</v>
      </c>
      <c r="P59" s="37">
        <v>45531</v>
      </c>
      <c r="Q59" s="36">
        <v>202452</v>
      </c>
      <c r="R59" s="36">
        <v>202452</v>
      </c>
      <c r="S59" s="42" t="s">
        <v>1132</v>
      </c>
      <c r="T59" s="42" t="s">
        <v>1133</v>
      </c>
      <c r="U59" s="42" t="s">
        <v>1134</v>
      </c>
      <c r="V59" s="36" t="s">
        <v>1135</v>
      </c>
      <c r="AA59" s="36" t="s">
        <v>624</v>
      </c>
      <c r="AC59" s="36" t="s">
        <v>625</v>
      </c>
      <c r="AD59" s="36" t="s">
        <v>212</v>
      </c>
      <c r="AE59" s="36" t="s">
        <v>639</v>
      </c>
      <c r="AF59" s="36">
        <v>2420</v>
      </c>
      <c r="AG59" s="36" t="s">
        <v>561</v>
      </c>
      <c r="AH59" s="36" t="s">
        <v>237</v>
      </c>
      <c r="AI59" s="36" t="s">
        <v>559</v>
      </c>
      <c r="AJ59" s="38">
        <v>1</v>
      </c>
      <c r="AK59" s="36" t="s">
        <v>387</v>
      </c>
      <c r="AL59" s="39">
        <v>1</v>
      </c>
      <c r="AM59" s="36" t="s">
        <v>387</v>
      </c>
      <c r="AN59" s="40">
        <v>3</v>
      </c>
      <c r="AO59" s="36" t="s">
        <v>284</v>
      </c>
      <c r="AP59" s="36">
        <v>23060</v>
      </c>
      <c r="AQ59" s="36" t="s">
        <v>561</v>
      </c>
      <c r="AR59" s="36" t="s">
        <v>561</v>
      </c>
      <c r="AS59" s="36" t="s">
        <v>561</v>
      </c>
      <c r="AT59" s="36" t="s">
        <v>561</v>
      </c>
      <c r="AU59" s="36" t="s">
        <v>599</v>
      </c>
      <c r="AV59" s="36" t="s">
        <v>1136</v>
      </c>
      <c r="AW59" s="36" t="s">
        <v>390</v>
      </c>
      <c r="AX59" s="36" t="s">
        <v>390</v>
      </c>
      <c r="AY59" s="36" t="s">
        <v>1137</v>
      </c>
      <c r="AZ59" s="37">
        <v>45548</v>
      </c>
      <c r="BA59" s="37">
        <v>45558</v>
      </c>
      <c r="BB59" s="37">
        <v>45341</v>
      </c>
      <c r="BC59" s="41">
        <v>5142555.6900000004</v>
      </c>
      <c r="BD59" s="41">
        <v>5965364.5999999996</v>
      </c>
      <c r="BG59" s="36" t="s">
        <v>391</v>
      </c>
      <c r="BH59" s="36" t="s">
        <v>561</v>
      </c>
      <c r="BI59" s="36" t="s">
        <v>392</v>
      </c>
      <c r="BJ59" s="36" t="s">
        <v>1138</v>
      </c>
      <c r="BK59" s="36">
        <f>BC59*0.1+2982682.3</f>
        <v>3496937.8689999999</v>
      </c>
      <c r="BL59" s="37">
        <v>45558</v>
      </c>
      <c r="BM59" s="37">
        <v>45707</v>
      </c>
      <c r="BN59" s="36" t="s">
        <v>1139</v>
      </c>
      <c r="BQ59" s="36" t="s">
        <v>303</v>
      </c>
      <c r="BR59" s="36" t="s">
        <v>396</v>
      </c>
      <c r="BS59" s="36" t="s">
        <v>642</v>
      </c>
      <c r="BT59" s="36" t="s">
        <v>397</v>
      </c>
      <c r="BU59" s="36" t="s">
        <v>1140</v>
      </c>
      <c r="BX59" s="36" t="s">
        <v>306</v>
      </c>
      <c r="BY59" s="36" t="s">
        <v>203</v>
      </c>
      <c r="CA59" s="36" t="s">
        <v>1020</v>
      </c>
      <c r="CG59" s="36" t="s">
        <v>398</v>
      </c>
      <c r="CH59" s="37">
        <v>45580</v>
      </c>
      <c r="CI59" s="36" t="s">
        <v>399</v>
      </c>
    </row>
    <row r="60" spans="1:87" s="36" customFormat="1" x14ac:dyDescent="0.25">
      <c r="A60" s="36">
        <v>2024</v>
      </c>
      <c r="B60" s="37">
        <v>45474</v>
      </c>
      <c r="C60" s="37">
        <v>45565</v>
      </c>
      <c r="D60" s="36" t="s">
        <v>192</v>
      </c>
      <c r="E60" s="36" t="s">
        <v>197</v>
      </c>
      <c r="F60" s="36" t="s">
        <v>200</v>
      </c>
      <c r="G60" s="36" t="s">
        <v>1153</v>
      </c>
      <c r="H60" s="36" t="s">
        <v>203</v>
      </c>
      <c r="I60" s="36" t="s">
        <v>1196</v>
      </c>
      <c r="J60" s="36" t="s">
        <v>1148</v>
      </c>
      <c r="K60" s="36">
        <v>202453</v>
      </c>
      <c r="L60" s="42" t="s">
        <v>1149</v>
      </c>
      <c r="M60" s="37">
        <v>45530</v>
      </c>
      <c r="N60" s="36" t="s">
        <v>1147</v>
      </c>
      <c r="O60" s="36">
        <v>202453</v>
      </c>
      <c r="T60" s="42" t="s">
        <v>1150</v>
      </c>
      <c r="U60" s="42" t="s">
        <v>1151</v>
      </c>
      <c r="V60" s="36" t="s">
        <v>1152</v>
      </c>
      <c r="W60" s="36" t="s">
        <v>605</v>
      </c>
      <c r="X60" s="36" t="s">
        <v>1060</v>
      </c>
      <c r="Y60" s="36" t="s">
        <v>607</v>
      </c>
      <c r="Z60" s="36" t="s">
        <v>204</v>
      </c>
      <c r="AC60" s="36" t="s">
        <v>680</v>
      </c>
      <c r="AD60" s="36" t="s">
        <v>220</v>
      </c>
      <c r="AE60" s="36" t="s">
        <v>1061</v>
      </c>
      <c r="AF60" s="36" t="s">
        <v>439</v>
      </c>
      <c r="AG60" s="36" t="s">
        <v>561</v>
      </c>
      <c r="AH60" s="36" t="s">
        <v>237</v>
      </c>
      <c r="AI60" s="36" t="s">
        <v>1062</v>
      </c>
      <c r="AJ60" s="38">
        <v>1</v>
      </c>
      <c r="AK60" s="36" t="s">
        <v>387</v>
      </c>
      <c r="AL60" s="39">
        <v>1</v>
      </c>
      <c r="AM60" s="36" t="s">
        <v>387</v>
      </c>
      <c r="AN60" s="40">
        <v>3</v>
      </c>
      <c r="AO60" s="36" t="s">
        <v>284</v>
      </c>
      <c r="AP60" s="36">
        <v>23050</v>
      </c>
      <c r="AQ60" s="36" t="s">
        <v>561</v>
      </c>
      <c r="AR60" s="36" t="s">
        <v>561</v>
      </c>
      <c r="AS60" s="36" t="s">
        <v>561</v>
      </c>
      <c r="AT60" s="36" t="s">
        <v>561</v>
      </c>
      <c r="AU60" s="36" t="s">
        <v>388</v>
      </c>
      <c r="AV60" s="36" t="s">
        <v>389</v>
      </c>
      <c r="AW60" s="36" t="s">
        <v>390</v>
      </c>
      <c r="AX60" s="36" t="s">
        <v>390</v>
      </c>
      <c r="AY60" s="36" t="s">
        <v>1153</v>
      </c>
      <c r="AZ60" s="37">
        <v>45548</v>
      </c>
      <c r="BA60" s="37">
        <v>45558</v>
      </c>
      <c r="BB60" s="37">
        <v>45602</v>
      </c>
      <c r="BC60" s="41">
        <v>945125</v>
      </c>
      <c r="BD60" s="41">
        <v>1096345</v>
      </c>
      <c r="BG60" s="36" t="s">
        <v>391</v>
      </c>
      <c r="BH60" s="36" t="s">
        <v>561</v>
      </c>
      <c r="BI60" s="36" t="s">
        <v>392</v>
      </c>
      <c r="BJ60" s="36" t="s">
        <v>600</v>
      </c>
      <c r="BK60" s="36">
        <f>BC60*0.1+548172.5</f>
        <v>642685</v>
      </c>
      <c r="BL60" s="37">
        <v>45558</v>
      </c>
      <c r="BM60" s="37">
        <v>45602</v>
      </c>
      <c r="BN60" s="42" t="s">
        <v>1154</v>
      </c>
      <c r="BQ60" s="36" t="s">
        <v>303</v>
      </c>
      <c r="BR60" s="36" t="s">
        <v>396</v>
      </c>
      <c r="BS60" s="36" t="s">
        <v>1030</v>
      </c>
      <c r="BT60" s="36" t="s">
        <v>1155</v>
      </c>
      <c r="BU60" s="36" t="s">
        <v>1193</v>
      </c>
      <c r="BX60" s="36" t="s">
        <v>306</v>
      </c>
      <c r="BY60" s="36" t="s">
        <v>203</v>
      </c>
      <c r="CA60" s="36" t="s">
        <v>1020</v>
      </c>
      <c r="CG60" s="36" t="s">
        <v>398</v>
      </c>
      <c r="CH60" s="37">
        <v>45580</v>
      </c>
      <c r="CI60" s="36" t="s">
        <v>399</v>
      </c>
    </row>
    <row r="61" spans="1:87" s="36" customFormat="1" x14ac:dyDescent="0.25">
      <c r="A61" s="36">
        <v>2024</v>
      </c>
      <c r="B61" s="37">
        <v>45474</v>
      </c>
      <c r="C61" s="37">
        <v>45565</v>
      </c>
      <c r="D61" s="36" t="s">
        <v>192</v>
      </c>
      <c r="E61" s="36" t="s">
        <v>197</v>
      </c>
      <c r="F61" s="36" t="s">
        <v>200</v>
      </c>
      <c r="G61" s="36" t="s">
        <v>1156</v>
      </c>
      <c r="H61" s="36" t="s">
        <v>203</v>
      </c>
      <c r="I61" s="36" t="s">
        <v>1196</v>
      </c>
      <c r="J61" s="36" t="s">
        <v>1148</v>
      </c>
      <c r="K61" s="36">
        <v>202454</v>
      </c>
      <c r="L61" s="36" t="s">
        <v>1157</v>
      </c>
      <c r="M61" s="37">
        <v>45530</v>
      </c>
      <c r="N61" s="36" t="s">
        <v>1158</v>
      </c>
      <c r="O61" s="36">
        <v>202454</v>
      </c>
      <c r="T61" s="36" t="s">
        <v>1159</v>
      </c>
      <c r="U61" s="36" t="s">
        <v>1160</v>
      </c>
      <c r="V61" s="36" t="s">
        <v>1161</v>
      </c>
      <c r="W61" s="36" t="s">
        <v>594</v>
      </c>
      <c r="X61" s="36" t="s">
        <v>595</v>
      </c>
      <c r="Y61" s="36" t="s">
        <v>1055</v>
      </c>
      <c r="Z61" s="36" t="s">
        <v>204</v>
      </c>
      <c r="AC61" s="36" t="s">
        <v>597</v>
      </c>
      <c r="AD61" s="36" t="s">
        <v>212</v>
      </c>
      <c r="AE61" s="36" t="s">
        <v>598</v>
      </c>
      <c r="AF61" s="36">
        <v>2380</v>
      </c>
      <c r="AG61" s="36" t="s">
        <v>561</v>
      </c>
      <c r="AH61" s="36" t="s">
        <v>237</v>
      </c>
      <c r="AI61" s="36" t="s">
        <v>271</v>
      </c>
      <c r="AJ61" s="38">
        <v>1</v>
      </c>
      <c r="AK61" s="36" t="s">
        <v>387</v>
      </c>
      <c r="AL61" s="39">
        <v>1</v>
      </c>
      <c r="AM61" s="36" t="s">
        <v>387</v>
      </c>
      <c r="AN61" s="40">
        <v>3</v>
      </c>
      <c r="AO61" s="36" t="s">
        <v>284</v>
      </c>
      <c r="AP61" s="36">
        <v>23020</v>
      </c>
      <c r="AQ61" s="36" t="s">
        <v>561</v>
      </c>
      <c r="AR61" s="36" t="s">
        <v>561</v>
      </c>
      <c r="AS61" s="36" t="s">
        <v>561</v>
      </c>
      <c r="AT61" s="36" t="s">
        <v>561</v>
      </c>
      <c r="AU61" s="36" t="s">
        <v>388</v>
      </c>
      <c r="AV61" s="36" t="s">
        <v>389</v>
      </c>
      <c r="AW61" s="36" t="s">
        <v>390</v>
      </c>
      <c r="AX61" s="36" t="s">
        <v>390</v>
      </c>
      <c r="AY61" s="36" t="s">
        <v>1156</v>
      </c>
      <c r="AZ61" s="37">
        <v>45548</v>
      </c>
      <c r="BA61" s="37">
        <v>45558</v>
      </c>
      <c r="BB61" s="37">
        <v>45602</v>
      </c>
      <c r="BC61" s="41">
        <v>815292</v>
      </c>
      <c r="BD61" s="41">
        <v>945738.72</v>
      </c>
      <c r="BG61" s="36" t="s">
        <v>391</v>
      </c>
      <c r="BH61" s="36" t="s">
        <v>561</v>
      </c>
      <c r="BI61" s="36" t="s">
        <v>392</v>
      </c>
      <c r="BJ61" s="36" t="s">
        <v>681</v>
      </c>
      <c r="BK61" s="36">
        <f>BC61*0.1+472869.36</f>
        <v>554398.56000000006</v>
      </c>
      <c r="BL61" s="37">
        <v>45558</v>
      </c>
      <c r="BM61" s="37">
        <v>45602</v>
      </c>
      <c r="BN61" s="36" t="s">
        <v>1162</v>
      </c>
      <c r="BQ61" s="36" t="s">
        <v>303</v>
      </c>
      <c r="BR61" s="36" t="s">
        <v>396</v>
      </c>
      <c r="BS61" s="36" t="s">
        <v>1030</v>
      </c>
      <c r="BT61" s="36" t="s">
        <v>1173</v>
      </c>
      <c r="BU61" s="36" t="s">
        <v>1163</v>
      </c>
      <c r="BX61" s="36" t="s">
        <v>306</v>
      </c>
      <c r="BY61" s="36" t="s">
        <v>203</v>
      </c>
      <c r="CA61" s="36" t="s">
        <v>1020</v>
      </c>
      <c r="CG61" s="36" t="s">
        <v>398</v>
      </c>
      <c r="CH61" s="37">
        <v>45580</v>
      </c>
      <c r="CI61" s="36" t="s">
        <v>399</v>
      </c>
    </row>
    <row r="62" spans="1:87" s="36" customFormat="1" x14ac:dyDescent="0.25">
      <c r="A62" s="36">
        <v>2024</v>
      </c>
      <c r="B62" s="37">
        <v>45474</v>
      </c>
      <c r="C62" s="37">
        <v>45565</v>
      </c>
      <c r="D62" s="36" t="s">
        <v>192</v>
      </c>
      <c r="E62" s="36" t="s">
        <v>195</v>
      </c>
      <c r="F62" s="36" t="s">
        <v>200</v>
      </c>
      <c r="G62" s="36" t="s">
        <v>1164</v>
      </c>
      <c r="H62" s="36" t="s">
        <v>203</v>
      </c>
      <c r="I62" s="36" t="s">
        <v>977</v>
      </c>
      <c r="J62" s="42" t="s">
        <v>1165</v>
      </c>
      <c r="K62" s="36">
        <v>202455</v>
      </c>
      <c r="L62" s="42" t="s">
        <v>1166</v>
      </c>
      <c r="M62" s="37">
        <v>45531</v>
      </c>
      <c r="N62" s="36" t="s">
        <v>1167</v>
      </c>
      <c r="O62" s="36">
        <v>202455</v>
      </c>
      <c r="P62" s="37">
        <v>45539</v>
      </c>
      <c r="Q62" s="36">
        <v>202455</v>
      </c>
      <c r="R62" s="36">
        <v>202455</v>
      </c>
      <c r="S62" s="42" t="s">
        <v>1168</v>
      </c>
      <c r="T62" s="36" t="s">
        <v>1169</v>
      </c>
      <c r="U62" s="36" t="s">
        <v>1170</v>
      </c>
      <c r="V62" s="36" t="s">
        <v>1171</v>
      </c>
      <c r="W62" s="36" t="s">
        <v>430</v>
      </c>
      <c r="X62" s="36" t="s">
        <v>1034</v>
      </c>
      <c r="Y62" s="36" t="s">
        <v>1035</v>
      </c>
      <c r="Z62" s="36" t="s">
        <v>204</v>
      </c>
      <c r="AC62" s="36" t="s">
        <v>437</v>
      </c>
      <c r="AD62" s="36" t="s">
        <v>212</v>
      </c>
      <c r="AE62" s="36" t="s">
        <v>438</v>
      </c>
      <c r="AF62" s="36" t="s">
        <v>439</v>
      </c>
      <c r="AG62" s="36" t="s">
        <v>561</v>
      </c>
      <c r="AH62" s="36" t="s">
        <v>237</v>
      </c>
      <c r="AI62" s="36" t="s">
        <v>440</v>
      </c>
      <c r="AJ62" s="38">
        <v>1</v>
      </c>
      <c r="AK62" s="36" t="s">
        <v>387</v>
      </c>
      <c r="AL62" s="39">
        <v>1</v>
      </c>
      <c r="AM62" s="36" t="s">
        <v>387</v>
      </c>
      <c r="AN62" s="40">
        <v>3</v>
      </c>
      <c r="AO62" s="36" t="s">
        <v>284</v>
      </c>
      <c r="AP62" s="36">
        <v>23000</v>
      </c>
      <c r="AQ62" s="36" t="s">
        <v>561</v>
      </c>
      <c r="AR62" s="36" t="s">
        <v>561</v>
      </c>
      <c r="AS62" s="36" t="s">
        <v>561</v>
      </c>
      <c r="AT62" s="36" t="s">
        <v>561</v>
      </c>
      <c r="AU62" s="36" t="s">
        <v>499</v>
      </c>
      <c r="AV62" s="36" t="s">
        <v>389</v>
      </c>
      <c r="AW62" s="36" t="s">
        <v>390</v>
      </c>
      <c r="AX62" s="36" t="s">
        <v>390</v>
      </c>
      <c r="AY62" s="36" t="s">
        <v>1164</v>
      </c>
      <c r="AZ62" s="37">
        <v>45574</v>
      </c>
      <c r="BA62" s="37">
        <v>45579</v>
      </c>
      <c r="BB62" s="37">
        <v>45638</v>
      </c>
      <c r="BC62" s="41">
        <v>663105.43000000005</v>
      </c>
      <c r="BD62" s="41">
        <v>769202.3</v>
      </c>
      <c r="BG62" s="36" t="s">
        <v>391</v>
      </c>
      <c r="BH62" s="36" t="s">
        <v>561</v>
      </c>
      <c r="BI62" s="36" t="s">
        <v>392</v>
      </c>
      <c r="BJ62" s="36" t="s">
        <v>393</v>
      </c>
      <c r="BK62" s="36">
        <f>BC62*0.1+230760.69</f>
        <v>297071.23300000001</v>
      </c>
      <c r="BL62" s="37">
        <v>45579</v>
      </c>
      <c r="BM62" s="37">
        <v>45638</v>
      </c>
      <c r="BN62" s="36" t="s">
        <v>1172</v>
      </c>
      <c r="BQ62" s="36" t="s">
        <v>302</v>
      </c>
      <c r="BR62" s="36" t="s">
        <v>1006</v>
      </c>
      <c r="BS62" s="36" t="s">
        <v>1100</v>
      </c>
      <c r="BT62" s="36" t="s">
        <v>397</v>
      </c>
      <c r="BU62" s="36" t="s">
        <v>1031</v>
      </c>
      <c r="BX62" s="36" t="s">
        <v>306</v>
      </c>
      <c r="BY62" s="36" t="s">
        <v>203</v>
      </c>
      <c r="CA62" s="36" t="s">
        <v>1020</v>
      </c>
      <c r="CG62" s="36" t="s">
        <v>398</v>
      </c>
      <c r="CH62" s="37">
        <v>45580</v>
      </c>
      <c r="CI62" s="36" t="s">
        <v>399</v>
      </c>
    </row>
    <row r="63" spans="1:87" s="36" customFormat="1" x14ac:dyDescent="0.25">
      <c r="A63" s="36">
        <v>2024</v>
      </c>
      <c r="B63" s="37">
        <v>45474</v>
      </c>
      <c r="C63" s="37">
        <v>45565</v>
      </c>
      <c r="D63" s="36" t="s">
        <v>192</v>
      </c>
      <c r="E63" s="36" t="s">
        <v>195</v>
      </c>
      <c r="F63" s="36" t="s">
        <v>200</v>
      </c>
      <c r="G63" s="36" t="s">
        <v>1174</v>
      </c>
      <c r="H63" s="36" t="s">
        <v>203</v>
      </c>
      <c r="I63" s="36" t="s">
        <v>427</v>
      </c>
      <c r="J63" s="36" t="s">
        <v>934</v>
      </c>
      <c r="K63" s="36">
        <v>202456</v>
      </c>
      <c r="L63" s="36" t="s">
        <v>1175</v>
      </c>
      <c r="M63" s="37">
        <v>45531</v>
      </c>
      <c r="N63" s="36" t="s">
        <v>1176</v>
      </c>
      <c r="O63" s="36">
        <v>202456</v>
      </c>
      <c r="P63" s="37">
        <v>45539</v>
      </c>
      <c r="Q63" s="36">
        <v>202456</v>
      </c>
      <c r="R63" s="36">
        <v>202456</v>
      </c>
      <c r="S63" s="36" t="s">
        <v>1177</v>
      </c>
      <c r="T63" s="36" t="s">
        <v>1178</v>
      </c>
      <c r="U63" s="36" t="s">
        <v>1179</v>
      </c>
      <c r="V63" s="42" t="s">
        <v>1180</v>
      </c>
      <c r="AA63" s="36" t="s">
        <v>1181</v>
      </c>
      <c r="AC63" s="36" t="s">
        <v>1182</v>
      </c>
      <c r="AD63" s="36" t="s">
        <v>212</v>
      </c>
      <c r="AE63" s="36" t="s">
        <v>1194</v>
      </c>
      <c r="AF63" s="36">
        <v>1050</v>
      </c>
      <c r="AG63" s="36" t="s">
        <v>561</v>
      </c>
      <c r="AH63" s="36" t="s">
        <v>237</v>
      </c>
      <c r="AI63" s="36" t="s">
        <v>440</v>
      </c>
      <c r="AJ63" s="38">
        <v>1</v>
      </c>
      <c r="AK63" s="36" t="s">
        <v>387</v>
      </c>
      <c r="AL63" s="39">
        <v>1</v>
      </c>
      <c r="AM63" s="36" t="s">
        <v>387</v>
      </c>
      <c r="AN63" s="40">
        <v>3</v>
      </c>
      <c r="AO63" s="36" t="s">
        <v>284</v>
      </c>
      <c r="AP63" s="36">
        <v>23000</v>
      </c>
      <c r="AQ63" s="36" t="s">
        <v>561</v>
      </c>
      <c r="AR63" s="36" t="s">
        <v>561</v>
      </c>
      <c r="AS63" s="36" t="s">
        <v>561</v>
      </c>
      <c r="AT63" s="36" t="s">
        <v>561</v>
      </c>
      <c r="AU63" s="36" t="s">
        <v>388</v>
      </c>
      <c r="AV63" s="36" t="s">
        <v>389</v>
      </c>
      <c r="AW63" s="36" t="s">
        <v>390</v>
      </c>
      <c r="AX63" s="36" t="s">
        <v>390</v>
      </c>
      <c r="AY63" s="36" t="s">
        <v>1174</v>
      </c>
      <c r="AZ63" s="37">
        <v>45548</v>
      </c>
      <c r="BA63" s="37">
        <v>45558</v>
      </c>
      <c r="BB63" s="37">
        <v>45617</v>
      </c>
      <c r="BC63" s="41">
        <v>1506710.54</v>
      </c>
      <c r="BD63" s="41">
        <v>1747784.23</v>
      </c>
      <c r="BG63" s="36" t="s">
        <v>391</v>
      </c>
      <c r="BH63" s="36" t="s">
        <v>561</v>
      </c>
      <c r="BI63" s="36" t="s">
        <v>392</v>
      </c>
      <c r="BJ63" s="36" t="s">
        <v>393</v>
      </c>
      <c r="BK63" s="36">
        <f>BC63*0.1+524335.27</f>
        <v>675006.32400000002</v>
      </c>
      <c r="BL63" s="37">
        <v>45558</v>
      </c>
      <c r="BM63" s="37">
        <v>45617</v>
      </c>
      <c r="BN63" s="36" t="s">
        <v>1183</v>
      </c>
      <c r="BQ63" s="36" t="s">
        <v>303</v>
      </c>
      <c r="BR63" s="36" t="s">
        <v>396</v>
      </c>
      <c r="BS63" s="36" t="s">
        <v>947</v>
      </c>
      <c r="BT63" s="36" t="s">
        <v>474</v>
      </c>
      <c r="BU63" s="36" t="s">
        <v>1025</v>
      </c>
      <c r="BX63" s="36" t="s">
        <v>306</v>
      </c>
      <c r="BY63" s="36" t="s">
        <v>203</v>
      </c>
      <c r="CA63" s="36" t="s">
        <v>1020</v>
      </c>
      <c r="CG63" s="36" t="s">
        <v>398</v>
      </c>
      <c r="CH63" s="37">
        <v>45580</v>
      </c>
      <c r="CI63" s="36" t="s">
        <v>399</v>
      </c>
    </row>
    <row r="64" spans="1:87" s="36" customFormat="1" x14ac:dyDescent="0.25">
      <c r="A64" s="36">
        <v>2024</v>
      </c>
      <c r="B64" s="37">
        <v>45474</v>
      </c>
      <c r="C64" s="37">
        <v>45565</v>
      </c>
      <c r="D64" s="36" t="s">
        <v>192</v>
      </c>
      <c r="E64" s="36" t="s">
        <v>195</v>
      </c>
      <c r="F64" s="36" t="s">
        <v>200</v>
      </c>
      <c r="G64" s="36" t="s">
        <v>1184</v>
      </c>
      <c r="H64" s="36" t="s">
        <v>203</v>
      </c>
      <c r="I64" s="36" t="s">
        <v>427</v>
      </c>
      <c r="J64" s="36" t="s">
        <v>1148</v>
      </c>
      <c r="K64" s="36">
        <v>202457</v>
      </c>
      <c r="L64" s="36" t="s">
        <v>1186</v>
      </c>
      <c r="M64" s="37">
        <v>45531</v>
      </c>
      <c r="N64" s="36" t="s">
        <v>1185</v>
      </c>
      <c r="O64" s="36">
        <v>202457</v>
      </c>
      <c r="P64" s="37">
        <v>45539</v>
      </c>
      <c r="Q64" s="36">
        <v>202457</v>
      </c>
      <c r="R64" s="36">
        <v>202457</v>
      </c>
      <c r="S64" s="36" t="s">
        <v>1187</v>
      </c>
      <c r="T64" s="36" t="s">
        <v>1188</v>
      </c>
      <c r="U64" s="36" t="s">
        <v>1190</v>
      </c>
      <c r="V64" s="36" t="s">
        <v>1189</v>
      </c>
      <c r="W64" s="36" t="s">
        <v>475</v>
      </c>
      <c r="X64" s="36" t="s">
        <v>476</v>
      </c>
      <c r="Y64" s="36" t="s">
        <v>1048</v>
      </c>
      <c r="Z64" s="36" t="s">
        <v>205</v>
      </c>
      <c r="AC64" s="36" t="s">
        <v>549</v>
      </c>
      <c r="AD64" s="36" t="s">
        <v>212</v>
      </c>
      <c r="AE64" s="36" t="s">
        <v>1049</v>
      </c>
      <c r="AF64" s="36">
        <v>200</v>
      </c>
      <c r="AG64" s="36" t="s">
        <v>561</v>
      </c>
      <c r="AH64" s="36" t="s">
        <v>237</v>
      </c>
      <c r="AI64" s="36" t="s">
        <v>440</v>
      </c>
      <c r="AJ64" s="38">
        <v>1</v>
      </c>
      <c r="AK64" s="36" t="s">
        <v>1050</v>
      </c>
      <c r="AL64" s="39">
        <v>1</v>
      </c>
      <c r="AM64" s="36" t="s">
        <v>571</v>
      </c>
      <c r="AN64" s="40">
        <v>3</v>
      </c>
      <c r="AO64" s="36" t="s">
        <v>284</v>
      </c>
      <c r="AP64" s="36">
        <v>23600</v>
      </c>
      <c r="AQ64" s="36" t="s">
        <v>561</v>
      </c>
      <c r="AR64" s="36" t="s">
        <v>561</v>
      </c>
      <c r="AS64" s="36" t="s">
        <v>561</v>
      </c>
      <c r="AT64" s="36" t="s">
        <v>561</v>
      </c>
      <c r="AU64" s="36" t="s">
        <v>388</v>
      </c>
      <c r="AV64" s="36" t="s">
        <v>389</v>
      </c>
      <c r="AW64" s="36" t="s">
        <v>390</v>
      </c>
      <c r="AX64" s="36" t="s">
        <v>390</v>
      </c>
      <c r="AY64" s="36" t="s">
        <v>1184</v>
      </c>
      <c r="AZ64" s="37">
        <v>45548</v>
      </c>
      <c r="BA64" s="37">
        <v>45558</v>
      </c>
      <c r="BB64" s="37">
        <v>45602</v>
      </c>
      <c r="BC64" s="41">
        <v>2608945.7599999998</v>
      </c>
      <c r="BD64" s="41">
        <v>3026377.08</v>
      </c>
      <c r="BG64" s="36" t="s">
        <v>391</v>
      </c>
      <c r="BH64" s="36" t="s">
        <v>561</v>
      </c>
      <c r="BI64" s="36" t="s">
        <v>392</v>
      </c>
      <c r="BJ64" s="36" t="s">
        <v>393</v>
      </c>
      <c r="BK64" s="36">
        <f>BC64*0.1+907913.13</f>
        <v>1168807.706</v>
      </c>
      <c r="BL64" s="37">
        <v>45558</v>
      </c>
      <c r="BM64" s="37">
        <v>45602</v>
      </c>
      <c r="BN64" s="36" t="s">
        <v>1191</v>
      </c>
      <c r="BQ64" s="36" t="s">
        <v>303</v>
      </c>
      <c r="BR64" s="36" t="s">
        <v>396</v>
      </c>
      <c r="BS64" s="36" t="s">
        <v>877</v>
      </c>
      <c r="BT64" s="36" t="s">
        <v>397</v>
      </c>
      <c r="BU64" s="36" t="s">
        <v>1195</v>
      </c>
      <c r="BX64" s="36" t="s">
        <v>306</v>
      </c>
      <c r="BY64" s="36" t="s">
        <v>203</v>
      </c>
      <c r="CA64" s="36" t="s">
        <v>1020</v>
      </c>
      <c r="CG64" s="36" t="s">
        <v>398</v>
      </c>
      <c r="CH64" s="37">
        <v>45580</v>
      </c>
      <c r="CI64" s="36" t="s">
        <v>399</v>
      </c>
    </row>
    <row r="65" spans="1:87" s="36" customFormat="1" x14ac:dyDescent="0.25">
      <c r="A65" s="36">
        <v>2024</v>
      </c>
      <c r="B65" s="37">
        <v>45474</v>
      </c>
      <c r="C65" s="37">
        <v>45565</v>
      </c>
      <c r="D65" s="36" t="s">
        <v>193</v>
      </c>
      <c r="E65" s="36" t="s">
        <v>195</v>
      </c>
      <c r="F65" s="36" t="s">
        <v>200</v>
      </c>
      <c r="G65" s="36" t="s">
        <v>1199</v>
      </c>
      <c r="H65" s="36" t="s">
        <v>203</v>
      </c>
      <c r="I65" s="36" t="s">
        <v>1209</v>
      </c>
      <c r="J65" s="36" t="s">
        <v>1148</v>
      </c>
      <c r="K65" s="36">
        <v>202458</v>
      </c>
      <c r="L65" s="36" t="s">
        <v>1200</v>
      </c>
      <c r="M65" s="37">
        <v>45460</v>
      </c>
      <c r="N65" s="36" t="s">
        <v>1201</v>
      </c>
      <c r="O65" s="36">
        <v>202458</v>
      </c>
      <c r="T65" s="36" t="s">
        <v>1202</v>
      </c>
      <c r="U65" s="36" t="s">
        <v>1203</v>
      </c>
      <c r="V65" s="36" t="s">
        <v>1204</v>
      </c>
      <c r="W65" s="28" t="s">
        <v>993</v>
      </c>
      <c r="X65" s="36" t="s">
        <v>994</v>
      </c>
      <c r="Y65" s="36" t="s">
        <v>1023</v>
      </c>
      <c r="Z65" s="36" t="s">
        <v>204</v>
      </c>
      <c r="AC65" s="36" t="s">
        <v>1004</v>
      </c>
      <c r="AD65" s="36" t="s">
        <v>212</v>
      </c>
      <c r="AE65" s="36" t="s">
        <v>1024</v>
      </c>
      <c r="AF65" s="36" t="s">
        <v>439</v>
      </c>
      <c r="AG65" s="36" t="s">
        <v>561</v>
      </c>
      <c r="AH65" s="36" t="s">
        <v>237</v>
      </c>
      <c r="AI65" s="36" t="s">
        <v>271</v>
      </c>
      <c r="AJ65" s="38">
        <v>1</v>
      </c>
      <c r="AK65" s="36" t="s">
        <v>387</v>
      </c>
      <c r="AL65" s="39">
        <v>1</v>
      </c>
      <c r="AM65" s="36" t="s">
        <v>387</v>
      </c>
      <c r="AN65" s="40">
        <v>3</v>
      </c>
      <c r="AO65" s="36" t="s">
        <v>284</v>
      </c>
      <c r="AP65" s="36">
        <v>23090</v>
      </c>
      <c r="AQ65" s="36" t="s">
        <v>561</v>
      </c>
      <c r="AR65" s="36" t="s">
        <v>561</v>
      </c>
      <c r="AS65" s="36" t="s">
        <v>561</v>
      </c>
      <c r="AT65" s="36" t="s">
        <v>561</v>
      </c>
      <c r="AU65" s="36" t="s">
        <v>499</v>
      </c>
      <c r="AV65" s="36" t="s">
        <v>389</v>
      </c>
      <c r="AW65" s="36" t="s">
        <v>390</v>
      </c>
      <c r="AX65" s="36" t="s">
        <v>390</v>
      </c>
      <c r="AY65" s="36" t="s">
        <v>1199</v>
      </c>
      <c r="AZ65" s="37">
        <v>45491</v>
      </c>
      <c r="BA65" s="37">
        <v>45502</v>
      </c>
      <c r="BB65" s="37">
        <v>45531</v>
      </c>
      <c r="BC65" s="41">
        <v>275715.75</v>
      </c>
      <c r="BD65" s="41">
        <v>319830.27</v>
      </c>
      <c r="BG65" s="36" t="s">
        <v>391</v>
      </c>
      <c r="BH65" s="36" t="s">
        <v>561</v>
      </c>
      <c r="BI65" s="36" t="s">
        <v>392</v>
      </c>
      <c r="BJ65" s="36" t="s">
        <v>393</v>
      </c>
      <c r="BK65" s="36">
        <f>BD65*0.1</f>
        <v>31983.027000000002</v>
      </c>
      <c r="BL65" s="37">
        <v>45502</v>
      </c>
      <c r="BM65" s="37">
        <v>45531</v>
      </c>
      <c r="BN65" s="36" t="s">
        <v>1205</v>
      </c>
      <c r="BQ65" s="36" t="s">
        <v>303</v>
      </c>
      <c r="BR65" s="36" t="s">
        <v>396</v>
      </c>
      <c r="BS65" s="36" t="s">
        <v>1206</v>
      </c>
      <c r="BT65" s="36" t="s">
        <v>397</v>
      </c>
      <c r="BU65" s="36" t="s">
        <v>1207</v>
      </c>
      <c r="BX65" s="36" t="s">
        <v>306</v>
      </c>
      <c r="BY65" s="36" t="s">
        <v>203</v>
      </c>
      <c r="CA65" s="36" t="s">
        <v>1020</v>
      </c>
      <c r="CG65" s="36" t="s">
        <v>398</v>
      </c>
      <c r="CH65" s="37">
        <v>45580</v>
      </c>
      <c r="CI65" s="36" t="s">
        <v>399</v>
      </c>
    </row>
    <row r="66" spans="1:87" s="3" customFormat="1" x14ac:dyDescent="0.25">
      <c r="A66" s="36">
        <v>2024</v>
      </c>
      <c r="B66" s="37">
        <v>45474</v>
      </c>
      <c r="C66" s="37">
        <v>45565</v>
      </c>
      <c r="D66" s="36" t="s">
        <v>193</v>
      </c>
      <c r="E66" s="36" t="s">
        <v>195</v>
      </c>
      <c r="F66" s="36" t="s">
        <v>200</v>
      </c>
      <c r="G66" s="3" t="s">
        <v>1208</v>
      </c>
      <c r="H66" s="36" t="s">
        <v>203</v>
      </c>
      <c r="I66" s="36" t="s">
        <v>1721</v>
      </c>
      <c r="J66" s="3" t="s">
        <v>1210</v>
      </c>
      <c r="K66" s="45">
        <v>202459</v>
      </c>
      <c r="L66" s="3" t="s">
        <v>1211</v>
      </c>
      <c r="M66" s="5">
        <v>45469</v>
      </c>
      <c r="N66" s="45" t="s">
        <v>1212</v>
      </c>
      <c r="O66" s="45">
        <v>202459</v>
      </c>
      <c r="T66" s="3" t="s">
        <v>1213</v>
      </c>
      <c r="U66" s="3" t="s">
        <v>1214</v>
      </c>
      <c r="V66" s="3" t="s">
        <v>1215</v>
      </c>
      <c r="W66" s="4" t="s">
        <v>524</v>
      </c>
      <c r="X66" s="3" t="s">
        <v>525</v>
      </c>
      <c r="Y66" s="3" t="s">
        <v>1039</v>
      </c>
      <c r="Z66" s="3" t="s">
        <v>205</v>
      </c>
      <c r="AC66" s="3" t="s">
        <v>527</v>
      </c>
      <c r="AD66" s="3" t="s">
        <v>212</v>
      </c>
      <c r="AE66" s="3" t="s">
        <v>1040</v>
      </c>
      <c r="AF66" s="3">
        <v>255</v>
      </c>
      <c r="AG66" s="3" t="s">
        <v>561</v>
      </c>
      <c r="AH66" s="3" t="s">
        <v>237</v>
      </c>
      <c r="AI66" s="3" t="s">
        <v>528</v>
      </c>
      <c r="AJ66" s="15">
        <v>1</v>
      </c>
      <c r="AK66" s="3" t="s">
        <v>387</v>
      </c>
      <c r="AL66" s="16">
        <v>1</v>
      </c>
      <c r="AM66" s="3" t="s">
        <v>387</v>
      </c>
      <c r="AN66" s="17">
        <v>3</v>
      </c>
      <c r="AO66" s="3" t="s">
        <v>284</v>
      </c>
      <c r="AP66" s="3">
        <v>23084</v>
      </c>
      <c r="AQ66" s="3" t="s">
        <v>561</v>
      </c>
      <c r="AR66" s="3" t="s">
        <v>561</v>
      </c>
      <c r="AS66" s="3" t="s">
        <v>561</v>
      </c>
      <c r="AT66" s="3" t="s">
        <v>561</v>
      </c>
      <c r="AU66" s="36" t="s">
        <v>499</v>
      </c>
      <c r="AV66" s="36" t="s">
        <v>389</v>
      </c>
      <c r="AW66" s="36" t="s">
        <v>390</v>
      </c>
      <c r="AX66" s="36" t="s">
        <v>390</v>
      </c>
      <c r="AY66" s="3" t="s">
        <v>1208</v>
      </c>
      <c r="AZ66" s="5">
        <v>45532</v>
      </c>
      <c r="BA66" s="5">
        <v>45544</v>
      </c>
      <c r="BB66" s="5">
        <v>45588</v>
      </c>
      <c r="BC66" s="46">
        <v>160429.28</v>
      </c>
      <c r="BD66" s="46">
        <v>256687.68</v>
      </c>
      <c r="BG66" s="36" t="s">
        <v>391</v>
      </c>
      <c r="BH66" s="36" t="s">
        <v>561</v>
      </c>
      <c r="BI66" s="36" t="s">
        <v>392</v>
      </c>
      <c r="BJ66" s="36" t="s">
        <v>393</v>
      </c>
      <c r="BK66" s="36">
        <f>BD66*0.1+55829.39</f>
        <v>81498.157999999996</v>
      </c>
      <c r="BL66" s="5">
        <v>45544</v>
      </c>
      <c r="BM66" s="5">
        <v>45588</v>
      </c>
      <c r="BN66" s="3" t="s">
        <v>1805</v>
      </c>
      <c r="BQ66" s="3" t="s">
        <v>302</v>
      </c>
      <c r="BR66" s="45" t="s">
        <v>1006</v>
      </c>
      <c r="BS66" s="45" t="s">
        <v>1216</v>
      </c>
      <c r="BT66" s="36" t="s">
        <v>397</v>
      </c>
      <c r="BU66" s="45" t="s">
        <v>1217</v>
      </c>
      <c r="BX66" s="36" t="s">
        <v>306</v>
      </c>
      <c r="BY66" s="36" t="s">
        <v>203</v>
      </c>
      <c r="BZ66" s="36"/>
      <c r="CA66" s="36" t="s">
        <v>1020</v>
      </c>
      <c r="CB66" s="36"/>
      <c r="CC66" s="36"/>
      <c r="CD66" s="36"/>
      <c r="CE66" s="36"/>
      <c r="CF66" s="36"/>
      <c r="CG66" s="36" t="s">
        <v>398</v>
      </c>
      <c r="CH66" s="37">
        <v>45580</v>
      </c>
      <c r="CI66" s="36" t="s">
        <v>399</v>
      </c>
    </row>
    <row r="67" spans="1:87" s="3" customFormat="1" x14ac:dyDescent="0.25">
      <c r="A67" s="36">
        <v>2024</v>
      </c>
      <c r="B67" s="37">
        <v>45474</v>
      </c>
      <c r="C67" s="37">
        <v>45565</v>
      </c>
      <c r="D67" s="36" t="s">
        <v>193</v>
      </c>
      <c r="E67" s="36" t="s">
        <v>195</v>
      </c>
      <c r="F67" s="36" t="s">
        <v>200</v>
      </c>
      <c r="G67" s="3" t="s">
        <v>1221</v>
      </c>
      <c r="H67" s="36" t="s">
        <v>203</v>
      </c>
      <c r="I67" s="36" t="s">
        <v>1721</v>
      </c>
      <c r="J67" s="3" t="s">
        <v>1210</v>
      </c>
      <c r="K67" s="45">
        <v>202460</v>
      </c>
      <c r="L67" s="3" t="s">
        <v>1306</v>
      </c>
      <c r="M67" s="5">
        <v>45469</v>
      </c>
      <c r="N67" s="45" t="s">
        <v>1222</v>
      </c>
      <c r="O67" s="45">
        <v>202460</v>
      </c>
      <c r="T67" s="6" t="s">
        <v>1307</v>
      </c>
      <c r="U67" s="6" t="s">
        <v>1308</v>
      </c>
      <c r="V67" s="6" t="s">
        <v>1309</v>
      </c>
      <c r="W67" s="4" t="s">
        <v>524</v>
      </c>
      <c r="X67" s="3" t="s">
        <v>525</v>
      </c>
      <c r="Y67" s="3" t="s">
        <v>1039</v>
      </c>
      <c r="Z67" s="3" t="s">
        <v>205</v>
      </c>
      <c r="AC67" s="3" t="s">
        <v>527</v>
      </c>
      <c r="AD67" s="3" t="s">
        <v>212</v>
      </c>
      <c r="AE67" s="3" t="s">
        <v>1040</v>
      </c>
      <c r="AF67" s="3">
        <v>255</v>
      </c>
      <c r="AG67" s="3" t="s">
        <v>561</v>
      </c>
      <c r="AH67" s="3" t="s">
        <v>237</v>
      </c>
      <c r="AI67" s="3" t="s">
        <v>528</v>
      </c>
      <c r="AJ67" s="15">
        <v>1</v>
      </c>
      <c r="AK67" s="3" t="s">
        <v>387</v>
      </c>
      <c r="AL67" s="16">
        <v>1</v>
      </c>
      <c r="AM67" s="3" t="s">
        <v>387</v>
      </c>
      <c r="AN67" s="17">
        <v>3</v>
      </c>
      <c r="AO67" s="3" t="s">
        <v>284</v>
      </c>
      <c r="AP67" s="3">
        <v>23084</v>
      </c>
      <c r="AQ67" s="3" t="s">
        <v>561</v>
      </c>
      <c r="AR67" s="3" t="s">
        <v>561</v>
      </c>
      <c r="AS67" s="3" t="s">
        <v>561</v>
      </c>
      <c r="AT67" s="3" t="s">
        <v>561</v>
      </c>
      <c r="AU67" s="36" t="s">
        <v>499</v>
      </c>
      <c r="AV67" s="36" t="s">
        <v>389</v>
      </c>
      <c r="AW67" s="36" t="s">
        <v>390</v>
      </c>
      <c r="AX67" s="36" t="s">
        <v>390</v>
      </c>
      <c r="AY67" s="3" t="s">
        <v>1221</v>
      </c>
      <c r="AZ67" s="5">
        <v>45532</v>
      </c>
      <c r="BA67" s="5">
        <v>45544</v>
      </c>
      <c r="BB67" s="5">
        <v>45588</v>
      </c>
      <c r="BC67" s="46">
        <v>143249.13</v>
      </c>
      <c r="BD67" s="46">
        <v>166168.99</v>
      </c>
      <c r="BG67" s="36" t="s">
        <v>391</v>
      </c>
      <c r="BH67" s="36" t="s">
        <v>561</v>
      </c>
      <c r="BI67" s="36" t="s">
        <v>392</v>
      </c>
      <c r="BJ67" s="36" t="s">
        <v>393</v>
      </c>
      <c r="BK67" s="36">
        <f>BC67*0.1+49850.7</f>
        <v>64175.612999999998</v>
      </c>
      <c r="BL67" s="5">
        <v>45544</v>
      </c>
      <c r="BM67" s="5">
        <v>45588</v>
      </c>
      <c r="BN67" s="6" t="s">
        <v>1310</v>
      </c>
      <c r="BQ67" s="3" t="s">
        <v>302</v>
      </c>
      <c r="BR67" s="45" t="s">
        <v>1006</v>
      </c>
      <c r="BS67" s="45" t="s">
        <v>1216</v>
      </c>
      <c r="BT67" s="36" t="s">
        <v>397</v>
      </c>
      <c r="BU67" s="45" t="s">
        <v>1223</v>
      </c>
      <c r="BX67" s="36" t="s">
        <v>306</v>
      </c>
      <c r="BY67" s="36" t="s">
        <v>203</v>
      </c>
      <c r="BZ67" s="36"/>
      <c r="CA67" s="36" t="s">
        <v>1020</v>
      </c>
      <c r="CB67" s="36"/>
      <c r="CC67" s="36"/>
      <c r="CD67" s="36"/>
      <c r="CE67" s="36"/>
      <c r="CF67" s="36"/>
      <c r="CG67" s="36" t="s">
        <v>398</v>
      </c>
      <c r="CH67" s="37">
        <v>45580</v>
      </c>
      <c r="CI67" s="36" t="s">
        <v>399</v>
      </c>
    </row>
    <row r="68" spans="1:87" s="3" customFormat="1" x14ac:dyDescent="0.25">
      <c r="A68" s="36">
        <v>2024</v>
      </c>
      <c r="B68" s="37">
        <v>45474</v>
      </c>
      <c r="C68" s="37">
        <v>45565</v>
      </c>
      <c r="D68" s="36" t="s">
        <v>193</v>
      </c>
      <c r="E68" s="36" t="s">
        <v>195</v>
      </c>
      <c r="F68" s="36" t="s">
        <v>200</v>
      </c>
      <c r="G68" s="3" t="s">
        <v>1224</v>
      </c>
      <c r="H68" s="36" t="s">
        <v>203</v>
      </c>
      <c r="I68" s="36" t="s">
        <v>1721</v>
      </c>
      <c r="J68" s="3" t="s">
        <v>1210</v>
      </c>
      <c r="K68" s="45">
        <v>202461</v>
      </c>
      <c r="L68" s="6" t="s">
        <v>1311</v>
      </c>
      <c r="M68" s="5">
        <v>45469</v>
      </c>
      <c r="N68" s="45" t="s">
        <v>1225</v>
      </c>
      <c r="O68" s="45">
        <v>202461</v>
      </c>
      <c r="T68" s="3" t="s">
        <v>1312</v>
      </c>
      <c r="U68" s="6" t="s">
        <v>1313</v>
      </c>
      <c r="V68" s="3" t="s">
        <v>1314</v>
      </c>
      <c r="W68" s="4" t="s">
        <v>1218</v>
      </c>
      <c r="X68" s="3" t="s">
        <v>1219</v>
      </c>
      <c r="Y68" s="3" t="s">
        <v>1220</v>
      </c>
      <c r="Z68" s="3" t="s">
        <v>205</v>
      </c>
      <c r="AC68" s="3" t="s">
        <v>1226</v>
      </c>
      <c r="AD68" s="3" t="s">
        <v>212</v>
      </c>
      <c r="AE68" s="3" t="s">
        <v>1315</v>
      </c>
      <c r="AF68" s="3" t="s">
        <v>439</v>
      </c>
      <c r="AG68" s="3" t="s">
        <v>561</v>
      </c>
      <c r="AH68" s="3" t="s">
        <v>237</v>
      </c>
      <c r="AI68" s="3" t="s">
        <v>1227</v>
      </c>
      <c r="AJ68" s="15">
        <v>54</v>
      </c>
      <c r="AK68" s="3" t="s">
        <v>1228</v>
      </c>
      <c r="AL68" s="16">
        <v>8</v>
      </c>
      <c r="AM68" s="3" t="s">
        <v>1229</v>
      </c>
      <c r="AN68" s="17">
        <v>3</v>
      </c>
      <c r="AO68" s="3" t="s">
        <v>284</v>
      </c>
      <c r="AP68" s="3">
        <v>23473</v>
      </c>
      <c r="AQ68" s="3" t="s">
        <v>561</v>
      </c>
      <c r="AR68" s="3" t="s">
        <v>561</v>
      </c>
      <c r="AS68" s="3" t="s">
        <v>561</v>
      </c>
      <c r="AT68" s="3" t="s">
        <v>561</v>
      </c>
      <c r="AU68" s="36" t="s">
        <v>499</v>
      </c>
      <c r="AV68" s="36" t="s">
        <v>389</v>
      </c>
      <c r="AW68" s="36" t="s">
        <v>390</v>
      </c>
      <c r="AX68" s="36" t="s">
        <v>390</v>
      </c>
      <c r="AY68" s="3" t="s">
        <v>1224</v>
      </c>
      <c r="AZ68" s="5">
        <v>45540</v>
      </c>
      <c r="BA68" s="5">
        <v>45544</v>
      </c>
      <c r="BB68" s="5">
        <v>45588</v>
      </c>
      <c r="BC68" s="46">
        <v>160410.21</v>
      </c>
      <c r="BD68" s="46">
        <v>186075.84</v>
      </c>
      <c r="BG68" s="36" t="s">
        <v>391</v>
      </c>
      <c r="BH68" s="36" t="s">
        <v>561</v>
      </c>
      <c r="BI68" s="36" t="s">
        <v>392</v>
      </c>
      <c r="BJ68" s="36" t="s">
        <v>393</v>
      </c>
      <c r="BK68" s="36">
        <f>BC68*0.1</f>
        <v>16041.021000000001</v>
      </c>
      <c r="BL68" s="5">
        <v>45544</v>
      </c>
      <c r="BM68" s="5">
        <v>45588</v>
      </c>
      <c r="BN68" s="6" t="s">
        <v>1316</v>
      </c>
      <c r="BQ68" s="3" t="s">
        <v>302</v>
      </c>
      <c r="BR68" s="45" t="s">
        <v>1006</v>
      </c>
      <c r="BS68" s="45" t="s">
        <v>1216</v>
      </c>
      <c r="BT68" s="45" t="s">
        <v>756</v>
      </c>
      <c r="BU68" s="45" t="s">
        <v>1230</v>
      </c>
      <c r="BX68" s="36" t="s">
        <v>306</v>
      </c>
      <c r="BY68" s="36" t="s">
        <v>203</v>
      </c>
      <c r="BZ68" s="36"/>
      <c r="CA68" s="36" t="s">
        <v>1020</v>
      </c>
      <c r="CB68" s="36"/>
      <c r="CC68" s="36"/>
      <c r="CD68" s="36"/>
      <c r="CE68" s="36"/>
      <c r="CF68" s="36"/>
      <c r="CG68" s="36" t="s">
        <v>398</v>
      </c>
      <c r="CH68" s="37">
        <v>45580</v>
      </c>
      <c r="CI68" s="36" t="s">
        <v>399</v>
      </c>
    </row>
    <row r="69" spans="1:87" s="3" customFormat="1" x14ac:dyDescent="0.25">
      <c r="A69" s="36">
        <v>2024</v>
      </c>
      <c r="B69" s="37">
        <v>45474</v>
      </c>
      <c r="C69" s="37">
        <v>45565</v>
      </c>
      <c r="D69" s="36" t="s">
        <v>193</v>
      </c>
      <c r="E69" s="36" t="s">
        <v>195</v>
      </c>
      <c r="F69" s="36" t="s">
        <v>200</v>
      </c>
      <c r="G69" s="3" t="s">
        <v>1231</v>
      </c>
      <c r="H69" s="36" t="s">
        <v>203</v>
      </c>
      <c r="I69" s="36" t="s">
        <v>1721</v>
      </c>
      <c r="J69" s="3" t="s">
        <v>1210</v>
      </c>
      <c r="K69" s="45">
        <v>202462</v>
      </c>
      <c r="L69" s="3" t="s">
        <v>1317</v>
      </c>
      <c r="M69" s="5">
        <v>45469</v>
      </c>
      <c r="N69" s="45" t="s">
        <v>1232</v>
      </c>
      <c r="O69" s="45">
        <v>202462</v>
      </c>
      <c r="T69" s="3" t="s">
        <v>1318</v>
      </c>
      <c r="U69" s="3" t="s">
        <v>1319</v>
      </c>
      <c r="V69" s="6" t="s">
        <v>1320</v>
      </c>
      <c r="W69" s="4" t="s">
        <v>1218</v>
      </c>
      <c r="X69" s="3" t="s">
        <v>1219</v>
      </c>
      <c r="Y69" s="3" t="s">
        <v>1220</v>
      </c>
      <c r="Z69" s="3" t="s">
        <v>205</v>
      </c>
      <c r="AC69" s="3" t="s">
        <v>1226</v>
      </c>
      <c r="AD69" s="3" t="s">
        <v>212</v>
      </c>
      <c r="AE69" s="3" t="s">
        <v>1315</v>
      </c>
      <c r="AF69" s="3" t="s">
        <v>439</v>
      </c>
      <c r="AG69" s="3" t="s">
        <v>561</v>
      </c>
      <c r="AH69" s="3" t="s">
        <v>237</v>
      </c>
      <c r="AI69" s="3" t="s">
        <v>1227</v>
      </c>
      <c r="AJ69" s="15">
        <v>54</v>
      </c>
      <c r="AK69" s="3" t="s">
        <v>1228</v>
      </c>
      <c r="AL69" s="16">
        <v>8</v>
      </c>
      <c r="AM69" s="3" t="s">
        <v>1229</v>
      </c>
      <c r="AN69" s="17">
        <v>3</v>
      </c>
      <c r="AO69" s="3" t="s">
        <v>284</v>
      </c>
      <c r="AP69" s="3">
        <v>23473</v>
      </c>
      <c r="AQ69" s="3" t="s">
        <v>561</v>
      </c>
      <c r="AR69" s="3" t="s">
        <v>561</v>
      </c>
      <c r="AS69" s="3" t="s">
        <v>561</v>
      </c>
      <c r="AT69" s="3" t="s">
        <v>561</v>
      </c>
      <c r="AU69" s="36" t="s">
        <v>499</v>
      </c>
      <c r="AV69" s="36" t="s">
        <v>389</v>
      </c>
      <c r="AW69" s="36" t="s">
        <v>390</v>
      </c>
      <c r="AX69" s="36" t="s">
        <v>390</v>
      </c>
      <c r="AY69" s="3" t="s">
        <v>1231</v>
      </c>
      <c r="AZ69" s="5">
        <v>45540</v>
      </c>
      <c r="BA69" s="5">
        <v>45544</v>
      </c>
      <c r="BB69" s="5">
        <v>45588</v>
      </c>
      <c r="BC69" s="46">
        <v>120489.64</v>
      </c>
      <c r="BD69" s="46">
        <v>139767.98000000001</v>
      </c>
      <c r="BG69" s="36" t="s">
        <v>391</v>
      </c>
      <c r="BH69" s="36" t="s">
        <v>561</v>
      </c>
      <c r="BI69" s="36" t="s">
        <v>392</v>
      </c>
      <c r="BJ69" s="36" t="s">
        <v>393</v>
      </c>
      <c r="BK69" s="36">
        <f>BC69*0.1</f>
        <v>12048.964</v>
      </c>
      <c r="BL69" s="5">
        <v>45544</v>
      </c>
      <c r="BM69" s="5">
        <v>45588</v>
      </c>
      <c r="BN69" s="3" t="s">
        <v>1321</v>
      </c>
      <c r="BQ69" s="3" t="s">
        <v>302</v>
      </c>
      <c r="BR69" s="45" t="s">
        <v>1006</v>
      </c>
      <c r="BS69" s="45" t="s">
        <v>1216</v>
      </c>
      <c r="BT69" s="45" t="s">
        <v>655</v>
      </c>
      <c r="BU69" s="45" t="s">
        <v>1233</v>
      </c>
      <c r="BX69" s="36" t="s">
        <v>306</v>
      </c>
      <c r="BY69" s="36" t="s">
        <v>203</v>
      </c>
      <c r="BZ69" s="36"/>
      <c r="CA69" s="36" t="s">
        <v>1020</v>
      </c>
      <c r="CB69" s="36"/>
      <c r="CC69" s="36"/>
      <c r="CD69" s="36"/>
      <c r="CE69" s="36"/>
      <c r="CF69" s="36"/>
      <c r="CG69" s="36" t="s">
        <v>398</v>
      </c>
      <c r="CH69" s="37">
        <v>45580</v>
      </c>
      <c r="CI69" s="36" t="s">
        <v>399</v>
      </c>
    </row>
    <row r="70" spans="1:87" s="3" customFormat="1" x14ac:dyDescent="0.25">
      <c r="A70" s="36">
        <v>2024</v>
      </c>
      <c r="B70" s="37">
        <v>45474</v>
      </c>
      <c r="C70" s="37">
        <v>45565</v>
      </c>
      <c r="D70" s="36" t="s">
        <v>193</v>
      </c>
      <c r="E70" s="36" t="s">
        <v>195</v>
      </c>
      <c r="F70" s="36" t="s">
        <v>200</v>
      </c>
      <c r="G70" s="3" t="s">
        <v>1234</v>
      </c>
      <c r="H70" s="36" t="s">
        <v>203</v>
      </c>
      <c r="I70" s="36" t="s">
        <v>1721</v>
      </c>
      <c r="J70" s="3" t="s">
        <v>1210</v>
      </c>
      <c r="K70" s="45">
        <v>202463</v>
      </c>
      <c r="L70" s="6" t="s">
        <v>1322</v>
      </c>
      <c r="M70" s="5">
        <v>45469</v>
      </c>
      <c r="N70" s="45" t="s">
        <v>1235</v>
      </c>
      <c r="O70" s="45">
        <v>202463</v>
      </c>
      <c r="T70" s="3" t="s">
        <v>1323</v>
      </c>
      <c r="U70" s="3" t="s">
        <v>1324</v>
      </c>
      <c r="V70" s="3" t="s">
        <v>1325</v>
      </c>
      <c r="W70" s="4" t="s">
        <v>1218</v>
      </c>
      <c r="X70" s="3" t="s">
        <v>1219</v>
      </c>
      <c r="Y70" s="3" t="s">
        <v>1220</v>
      </c>
      <c r="Z70" s="3" t="s">
        <v>205</v>
      </c>
      <c r="AC70" s="3" t="s">
        <v>1226</v>
      </c>
      <c r="AD70" s="3" t="s">
        <v>212</v>
      </c>
      <c r="AE70" s="3" t="s">
        <v>1315</v>
      </c>
      <c r="AF70" s="3" t="s">
        <v>439</v>
      </c>
      <c r="AG70" s="3" t="s">
        <v>561</v>
      </c>
      <c r="AH70" s="3" t="s">
        <v>237</v>
      </c>
      <c r="AI70" s="3" t="s">
        <v>1227</v>
      </c>
      <c r="AJ70" s="15">
        <v>54</v>
      </c>
      <c r="AK70" s="3" t="s">
        <v>1228</v>
      </c>
      <c r="AL70" s="16">
        <v>8</v>
      </c>
      <c r="AM70" s="3" t="s">
        <v>1229</v>
      </c>
      <c r="AN70" s="17">
        <v>3</v>
      </c>
      <c r="AO70" s="3" t="s">
        <v>284</v>
      </c>
      <c r="AP70" s="3">
        <v>23473</v>
      </c>
      <c r="AQ70" s="3" t="s">
        <v>561</v>
      </c>
      <c r="AR70" s="3" t="s">
        <v>561</v>
      </c>
      <c r="AS70" s="3" t="s">
        <v>561</v>
      </c>
      <c r="AT70" s="3" t="s">
        <v>561</v>
      </c>
      <c r="AU70" s="36" t="s">
        <v>499</v>
      </c>
      <c r="AV70" s="36" t="s">
        <v>389</v>
      </c>
      <c r="AW70" s="36" t="s">
        <v>390</v>
      </c>
      <c r="AX70" s="36" t="s">
        <v>390</v>
      </c>
      <c r="AY70" s="3" t="s">
        <v>1234</v>
      </c>
      <c r="AZ70" s="5">
        <v>45539</v>
      </c>
      <c r="BA70" s="5">
        <v>45544</v>
      </c>
      <c r="BB70" s="5">
        <v>45588</v>
      </c>
      <c r="BC70" s="46">
        <v>160350.29</v>
      </c>
      <c r="BD70" s="46">
        <v>186006.34</v>
      </c>
      <c r="BG70" s="36" t="s">
        <v>391</v>
      </c>
      <c r="BH70" s="36" t="s">
        <v>561</v>
      </c>
      <c r="BI70" s="36" t="s">
        <v>392</v>
      </c>
      <c r="BJ70" s="36" t="s">
        <v>393</v>
      </c>
      <c r="BK70" s="36">
        <f>BC70*0.1</f>
        <v>16035.029000000002</v>
      </c>
      <c r="BL70" s="5">
        <v>45544</v>
      </c>
      <c r="BM70" s="5">
        <v>45588</v>
      </c>
      <c r="BN70" s="6" t="s">
        <v>1326</v>
      </c>
      <c r="BQ70" s="3" t="s">
        <v>302</v>
      </c>
      <c r="BR70" s="45" t="s">
        <v>1006</v>
      </c>
      <c r="BS70" s="45" t="s">
        <v>1216</v>
      </c>
      <c r="BT70" s="36" t="s">
        <v>1029</v>
      </c>
      <c r="BU70" s="45" t="s">
        <v>1236</v>
      </c>
      <c r="BX70" s="36" t="s">
        <v>306</v>
      </c>
      <c r="BY70" s="36" t="s">
        <v>203</v>
      </c>
      <c r="BZ70" s="36"/>
      <c r="CA70" s="36" t="s">
        <v>1020</v>
      </c>
      <c r="CB70" s="36"/>
      <c r="CC70" s="36"/>
      <c r="CD70" s="36"/>
      <c r="CE70" s="36"/>
      <c r="CF70" s="36"/>
      <c r="CG70" s="36" t="s">
        <v>398</v>
      </c>
      <c r="CH70" s="37">
        <v>45580</v>
      </c>
      <c r="CI70" s="36" t="s">
        <v>399</v>
      </c>
    </row>
    <row r="71" spans="1:87" s="3" customFormat="1" x14ac:dyDescent="0.25">
      <c r="A71" s="36">
        <v>2024</v>
      </c>
      <c r="B71" s="37">
        <v>45474</v>
      </c>
      <c r="C71" s="37">
        <v>45565</v>
      </c>
      <c r="D71" s="36" t="s">
        <v>193</v>
      </c>
      <c r="E71" s="36" t="s">
        <v>195</v>
      </c>
      <c r="F71" s="36" t="s">
        <v>200</v>
      </c>
      <c r="G71" s="3" t="s">
        <v>1237</v>
      </c>
      <c r="H71" s="36" t="s">
        <v>203</v>
      </c>
      <c r="I71" s="36" t="s">
        <v>1209</v>
      </c>
      <c r="J71" s="3" t="s">
        <v>934</v>
      </c>
      <c r="K71" s="45">
        <v>202464</v>
      </c>
      <c r="L71" s="6" t="s">
        <v>1327</v>
      </c>
      <c r="M71" s="5">
        <v>45486</v>
      </c>
      <c r="N71" s="45" t="s">
        <v>1238</v>
      </c>
      <c r="O71" s="45">
        <v>202464</v>
      </c>
      <c r="T71" s="3" t="s">
        <v>1328</v>
      </c>
      <c r="U71" s="3" t="s">
        <v>1329</v>
      </c>
      <c r="V71" s="6" t="s">
        <v>1330</v>
      </c>
      <c r="W71" s="4" t="s">
        <v>1239</v>
      </c>
      <c r="X71" s="3" t="s">
        <v>1240</v>
      </c>
      <c r="Y71" s="3" t="s">
        <v>377</v>
      </c>
      <c r="Z71" s="3" t="s">
        <v>204</v>
      </c>
      <c r="AC71" s="3" t="s">
        <v>1241</v>
      </c>
      <c r="AD71" s="3" t="s">
        <v>212</v>
      </c>
      <c r="AE71" s="3" t="s">
        <v>1242</v>
      </c>
      <c r="AF71" s="3">
        <v>464</v>
      </c>
      <c r="AG71" s="3" t="s">
        <v>561</v>
      </c>
      <c r="AH71" s="3" t="s">
        <v>237</v>
      </c>
      <c r="AI71" s="3" t="s">
        <v>1243</v>
      </c>
      <c r="AJ71" s="15">
        <v>1</v>
      </c>
      <c r="AK71" s="3" t="s">
        <v>387</v>
      </c>
      <c r="AL71" s="16">
        <v>1</v>
      </c>
      <c r="AM71" s="3" t="s">
        <v>387</v>
      </c>
      <c r="AN71" s="17">
        <v>3</v>
      </c>
      <c r="AO71" s="3" t="s">
        <v>284</v>
      </c>
      <c r="AP71" s="3">
        <v>23084</v>
      </c>
      <c r="AQ71" s="3" t="s">
        <v>561</v>
      </c>
      <c r="AR71" s="3" t="s">
        <v>561</v>
      </c>
      <c r="AS71" s="3" t="s">
        <v>561</v>
      </c>
      <c r="AT71" s="3" t="s">
        <v>561</v>
      </c>
      <c r="AU71" s="36" t="s">
        <v>499</v>
      </c>
      <c r="AV71" s="36" t="s">
        <v>389</v>
      </c>
      <c r="AW71" s="36" t="s">
        <v>390</v>
      </c>
      <c r="AX71" s="36" t="s">
        <v>390</v>
      </c>
      <c r="AY71" s="3" t="s">
        <v>1237</v>
      </c>
      <c r="AZ71" s="5">
        <v>45511</v>
      </c>
      <c r="BA71" s="5">
        <v>45523</v>
      </c>
      <c r="BB71" s="5">
        <v>45552</v>
      </c>
      <c r="BC71" s="46">
        <v>52037.31</v>
      </c>
      <c r="BD71" s="46">
        <v>60363.28</v>
      </c>
      <c r="BG71" s="36" t="s">
        <v>391</v>
      </c>
      <c r="BH71" s="36" t="s">
        <v>561</v>
      </c>
      <c r="BI71" s="36" t="s">
        <v>392</v>
      </c>
      <c r="BJ71" s="36" t="s">
        <v>393</v>
      </c>
      <c r="BK71" s="36">
        <v>0</v>
      </c>
      <c r="BL71" s="5">
        <v>45523</v>
      </c>
      <c r="BM71" s="5">
        <v>45552</v>
      </c>
      <c r="BN71" s="6" t="s">
        <v>1331</v>
      </c>
      <c r="BQ71" s="36" t="s">
        <v>303</v>
      </c>
      <c r="BR71" s="36" t="s">
        <v>396</v>
      </c>
      <c r="BS71" s="36" t="s">
        <v>947</v>
      </c>
      <c r="BT71" s="45" t="s">
        <v>756</v>
      </c>
      <c r="BU71" s="36" t="s">
        <v>1025</v>
      </c>
      <c r="BX71" s="36" t="s">
        <v>306</v>
      </c>
      <c r="BY71" s="36" t="s">
        <v>203</v>
      </c>
      <c r="BZ71" s="36"/>
      <c r="CA71" s="36" t="s">
        <v>1020</v>
      </c>
      <c r="CB71" s="36"/>
      <c r="CC71" s="36"/>
      <c r="CD71" s="36"/>
      <c r="CE71" s="36"/>
      <c r="CF71" s="36"/>
      <c r="CG71" s="36" t="s">
        <v>398</v>
      </c>
      <c r="CH71" s="37">
        <v>45580</v>
      </c>
      <c r="CI71" s="36" t="s">
        <v>399</v>
      </c>
    </row>
    <row r="72" spans="1:87" s="3" customFormat="1" x14ac:dyDescent="0.25">
      <c r="A72" s="36">
        <v>2024</v>
      </c>
      <c r="B72" s="37">
        <v>45474</v>
      </c>
      <c r="C72" s="37">
        <v>45565</v>
      </c>
      <c r="D72" s="36" t="s">
        <v>193</v>
      </c>
      <c r="E72" s="36" t="s">
        <v>195</v>
      </c>
      <c r="F72" s="36" t="s">
        <v>200</v>
      </c>
      <c r="G72" s="3" t="s">
        <v>1244</v>
      </c>
      <c r="H72" s="36" t="s">
        <v>203</v>
      </c>
      <c r="I72" s="36" t="s">
        <v>1209</v>
      </c>
      <c r="J72" s="3" t="s">
        <v>934</v>
      </c>
      <c r="K72" s="45">
        <v>202465</v>
      </c>
      <c r="M72" s="5">
        <v>45486</v>
      </c>
      <c r="N72" s="45" t="s">
        <v>1245</v>
      </c>
      <c r="O72" s="45">
        <v>202465</v>
      </c>
      <c r="W72" s="4" t="s">
        <v>1239</v>
      </c>
      <c r="X72" s="3" t="s">
        <v>1240</v>
      </c>
      <c r="Y72" s="3" t="s">
        <v>377</v>
      </c>
      <c r="Z72" s="3" t="s">
        <v>204</v>
      </c>
      <c r="AC72" s="3" t="s">
        <v>1241</v>
      </c>
      <c r="AD72" s="3" t="s">
        <v>212</v>
      </c>
      <c r="AE72" s="3" t="s">
        <v>1242</v>
      </c>
      <c r="AF72" s="3">
        <v>464</v>
      </c>
      <c r="AG72" s="3" t="s">
        <v>561</v>
      </c>
      <c r="AH72" s="3" t="s">
        <v>237</v>
      </c>
      <c r="AI72" s="3" t="s">
        <v>1243</v>
      </c>
      <c r="AJ72" s="15">
        <v>1</v>
      </c>
      <c r="AK72" s="3" t="s">
        <v>387</v>
      </c>
      <c r="AL72" s="16">
        <v>1</v>
      </c>
      <c r="AM72" s="3" t="s">
        <v>387</v>
      </c>
      <c r="AN72" s="17">
        <v>3</v>
      </c>
      <c r="AO72" s="3" t="s">
        <v>284</v>
      </c>
      <c r="AP72" s="3">
        <v>23084</v>
      </c>
      <c r="AQ72" s="3" t="s">
        <v>561</v>
      </c>
      <c r="AR72" s="3" t="s">
        <v>561</v>
      </c>
      <c r="AS72" s="3" t="s">
        <v>561</v>
      </c>
      <c r="AT72" s="3" t="s">
        <v>561</v>
      </c>
      <c r="AU72" s="36" t="s">
        <v>499</v>
      </c>
      <c r="AV72" s="36" t="s">
        <v>389</v>
      </c>
      <c r="AW72" s="36" t="s">
        <v>390</v>
      </c>
      <c r="AX72" s="36" t="s">
        <v>390</v>
      </c>
      <c r="AY72" s="3" t="s">
        <v>1244</v>
      </c>
      <c r="AZ72" s="5">
        <v>45511</v>
      </c>
      <c r="BA72" s="5">
        <v>45523</v>
      </c>
      <c r="BB72" s="5">
        <v>45552</v>
      </c>
      <c r="BC72" s="46">
        <v>54837.47</v>
      </c>
      <c r="BD72" s="46">
        <v>63611.47</v>
      </c>
      <c r="BG72" s="36" t="s">
        <v>391</v>
      </c>
      <c r="BH72" s="36" t="s">
        <v>561</v>
      </c>
      <c r="BI72" s="36" t="s">
        <v>392</v>
      </c>
      <c r="BJ72" s="36" t="s">
        <v>393</v>
      </c>
      <c r="BK72" s="36">
        <v>0</v>
      </c>
      <c r="BL72" s="5">
        <v>45523</v>
      </c>
      <c r="BM72" s="5">
        <v>45552</v>
      </c>
      <c r="BN72" s="3" t="s">
        <v>1806</v>
      </c>
      <c r="BQ72" s="36" t="s">
        <v>303</v>
      </c>
      <c r="BR72" s="36" t="s">
        <v>396</v>
      </c>
      <c r="BS72" s="36" t="s">
        <v>947</v>
      </c>
      <c r="BT72" s="45" t="s">
        <v>756</v>
      </c>
      <c r="BU72" s="36" t="s">
        <v>1025</v>
      </c>
      <c r="BX72" s="36" t="s">
        <v>306</v>
      </c>
      <c r="BY72" s="36" t="s">
        <v>203</v>
      </c>
      <c r="BZ72" s="36"/>
      <c r="CA72" s="36" t="s">
        <v>1020</v>
      </c>
      <c r="CB72" s="36"/>
      <c r="CC72" s="36"/>
      <c r="CD72" s="36"/>
      <c r="CE72" s="36"/>
      <c r="CF72" s="36"/>
      <c r="CG72" s="36" t="s">
        <v>398</v>
      </c>
      <c r="CH72" s="37">
        <v>45580</v>
      </c>
      <c r="CI72" s="36" t="s">
        <v>399</v>
      </c>
    </row>
    <row r="73" spans="1:87" s="3" customFormat="1" x14ac:dyDescent="0.25">
      <c r="A73" s="36">
        <v>2024</v>
      </c>
      <c r="B73" s="37">
        <v>45474</v>
      </c>
      <c r="C73" s="37">
        <v>45565</v>
      </c>
      <c r="D73" s="36" t="s">
        <v>193</v>
      </c>
      <c r="E73" s="36" t="s">
        <v>195</v>
      </c>
      <c r="F73" s="36" t="s">
        <v>200</v>
      </c>
      <c r="G73" s="3" t="s">
        <v>1246</v>
      </c>
      <c r="H73" s="36" t="s">
        <v>203</v>
      </c>
      <c r="I73" s="36" t="s">
        <v>1209</v>
      </c>
      <c r="J73" s="3" t="s">
        <v>934</v>
      </c>
      <c r="K73" s="45">
        <v>202466</v>
      </c>
      <c r="M73" s="5">
        <v>45486</v>
      </c>
      <c r="N73" s="45" t="s">
        <v>1247</v>
      </c>
      <c r="O73" s="45">
        <v>202466</v>
      </c>
      <c r="W73" s="4" t="s">
        <v>1239</v>
      </c>
      <c r="X73" s="3" t="s">
        <v>1240</v>
      </c>
      <c r="Y73" s="3" t="s">
        <v>377</v>
      </c>
      <c r="Z73" s="3" t="s">
        <v>204</v>
      </c>
      <c r="AC73" s="3" t="s">
        <v>1241</v>
      </c>
      <c r="AD73" s="3" t="s">
        <v>212</v>
      </c>
      <c r="AE73" s="3" t="s">
        <v>1242</v>
      </c>
      <c r="AF73" s="3">
        <v>464</v>
      </c>
      <c r="AG73" s="3" t="s">
        <v>561</v>
      </c>
      <c r="AH73" s="3" t="s">
        <v>237</v>
      </c>
      <c r="AI73" s="3" t="s">
        <v>1243</v>
      </c>
      <c r="AJ73" s="15">
        <v>1</v>
      </c>
      <c r="AK73" s="3" t="s">
        <v>387</v>
      </c>
      <c r="AL73" s="16">
        <v>1</v>
      </c>
      <c r="AM73" s="3" t="s">
        <v>387</v>
      </c>
      <c r="AN73" s="17">
        <v>3</v>
      </c>
      <c r="AO73" s="3" t="s">
        <v>284</v>
      </c>
      <c r="AP73" s="3">
        <v>23084</v>
      </c>
      <c r="AQ73" s="3" t="s">
        <v>561</v>
      </c>
      <c r="AR73" s="3" t="s">
        <v>561</v>
      </c>
      <c r="AS73" s="3" t="s">
        <v>561</v>
      </c>
      <c r="AT73" s="3" t="s">
        <v>561</v>
      </c>
      <c r="AU73" s="36" t="s">
        <v>499</v>
      </c>
      <c r="AV73" s="36" t="s">
        <v>389</v>
      </c>
      <c r="AW73" s="36" t="s">
        <v>390</v>
      </c>
      <c r="AX73" s="36" t="s">
        <v>390</v>
      </c>
      <c r="AY73" s="3" t="s">
        <v>1246</v>
      </c>
      <c r="AZ73" s="5">
        <v>45511</v>
      </c>
      <c r="BA73" s="5">
        <v>45523</v>
      </c>
      <c r="BB73" s="5">
        <v>45552</v>
      </c>
      <c r="BC73" s="46">
        <v>48397.01</v>
      </c>
      <c r="BD73" s="46">
        <v>54140.53</v>
      </c>
      <c r="BG73" s="36" t="s">
        <v>391</v>
      </c>
      <c r="BH73" s="36" t="s">
        <v>561</v>
      </c>
      <c r="BI73" s="36" t="s">
        <v>392</v>
      </c>
      <c r="BJ73" s="36" t="s">
        <v>393</v>
      </c>
      <c r="BK73" s="36">
        <v>0</v>
      </c>
      <c r="BL73" s="5">
        <v>45523</v>
      </c>
      <c r="BM73" s="5">
        <v>45552</v>
      </c>
      <c r="BN73" s="3" t="s">
        <v>1807</v>
      </c>
      <c r="BQ73" s="36" t="s">
        <v>303</v>
      </c>
      <c r="BR73" s="36" t="s">
        <v>396</v>
      </c>
      <c r="BS73" s="36" t="s">
        <v>947</v>
      </c>
      <c r="BT73" s="45" t="s">
        <v>756</v>
      </c>
      <c r="BU73" s="36" t="s">
        <v>1025</v>
      </c>
      <c r="BX73" s="36" t="s">
        <v>306</v>
      </c>
      <c r="BY73" s="36" t="s">
        <v>203</v>
      </c>
      <c r="BZ73" s="36"/>
      <c r="CA73" s="36" t="s">
        <v>1020</v>
      </c>
      <c r="CB73" s="36"/>
      <c r="CC73" s="36"/>
      <c r="CD73" s="36"/>
      <c r="CE73" s="36"/>
      <c r="CF73" s="36"/>
      <c r="CG73" s="36" t="s">
        <v>398</v>
      </c>
      <c r="CH73" s="37">
        <v>45580</v>
      </c>
      <c r="CI73" s="36" t="s">
        <v>399</v>
      </c>
    </row>
    <row r="74" spans="1:87" s="3" customFormat="1" x14ac:dyDescent="0.25">
      <c r="A74" s="36">
        <v>2024</v>
      </c>
      <c r="B74" s="37">
        <v>45474</v>
      </c>
      <c r="C74" s="37">
        <v>45565</v>
      </c>
      <c r="D74" s="36" t="s">
        <v>193</v>
      </c>
      <c r="E74" s="36" t="s">
        <v>195</v>
      </c>
      <c r="F74" s="36" t="s">
        <v>200</v>
      </c>
      <c r="G74" s="3" t="s">
        <v>1248</v>
      </c>
      <c r="H74" s="36" t="s">
        <v>203</v>
      </c>
      <c r="I74" s="36" t="s">
        <v>1209</v>
      </c>
      <c r="J74" s="48" t="s">
        <v>1279</v>
      </c>
      <c r="K74" s="45">
        <v>202467</v>
      </c>
      <c r="M74" s="5">
        <v>45496</v>
      </c>
      <c r="N74" s="45" t="s">
        <v>1249</v>
      </c>
      <c r="O74" s="45">
        <v>202467</v>
      </c>
      <c r="W74" s="4" t="s">
        <v>1250</v>
      </c>
      <c r="X74" s="3" t="s">
        <v>1251</v>
      </c>
      <c r="Y74" s="3" t="s">
        <v>1252</v>
      </c>
      <c r="Z74" s="3" t="s">
        <v>204</v>
      </c>
      <c r="AC74" s="3" t="s">
        <v>1253</v>
      </c>
      <c r="AD74" s="3" t="s">
        <v>212</v>
      </c>
      <c r="AE74" s="3" t="s">
        <v>1254</v>
      </c>
      <c r="AF74" s="3" t="s">
        <v>439</v>
      </c>
      <c r="AG74" s="3" t="s">
        <v>561</v>
      </c>
      <c r="AH74" s="3" t="s">
        <v>237</v>
      </c>
      <c r="AI74" s="3" t="s">
        <v>1255</v>
      </c>
      <c r="AJ74" s="38">
        <v>1</v>
      </c>
      <c r="AK74" s="36" t="s">
        <v>1050</v>
      </c>
      <c r="AL74" s="39">
        <v>1</v>
      </c>
      <c r="AM74" s="36" t="s">
        <v>571</v>
      </c>
      <c r="AN74" s="40">
        <v>3</v>
      </c>
      <c r="AO74" s="36" t="s">
        <v>284</v>
      </c>
      <c r="AP74" s="36">
        <v>23600</v>
      </c>
      <c r="AQ74" s="36" t="s">
        <v>561</v>
      </c>
      <c r="AR74" s="36" t="s">
        <v>561</v>
      </c>
      <c r="AS74" s="36" t="s">
        <v>561</v>
      </c>
      <c r="AT74" s="36" t="s">
        <v>561</v>
      </c>
      <c r="AU74" s="36" t="s">
        <v>499</v>
      </c>
      <c r="AV74" s="36" t="s">
        <v>389</v>
      </c>
      <c r="AW74" s="36" t="s">
        <v>390</v>
      </c>
      <c r="AX74" s="36" t="s">
        <v>390</v>
      </c>
      <c r="AY74" s="3" t="s">
        <v>1248</v>
      </c>
      <c r="AZ74" s="5">
        <v>45510</v>
      </c>
      <c r="BA74" s="5">
        <v>45523</v>
      </c>
      <c r="BB74" s="5">
        <v>45552</v>
      </c>
      <c r="BC74" s="46">
        <v>59924.95</v>
      </c>
      <c r="BD74" s="46">
        <v>69512.94</v>
      </c>
      <c r="BG74" s="36" t="s">
        <v>391</v>
      </c>
      <c r="BH74" s="36" t="s">
        <v>561</v>
      </c>
      <c r="BI74" s="36" t="s">
        <v>392</v>
      </c>
      <c r="BJ74" s="36" t="s">
        <v>393</v>
      </c>
      <c r="BK74" s="36">
        <v>0</v>
      </c>
      <c r="BL74" s="5">
        <v>45523</v>
      </c>
      <c r="BM74" s="5">
        <v>45552</v>
      </c>
      <c r="BN74" s="3" t="s">
        <v>1808</v>
      </c>
      <c r="BQ74" s="36" t="s">
        <v>303</v>
      </c>
      <c r="BR74" s="36" t="s">
        <v>396</v>
      </c>
      <c r="BS74" s="36" t="s">
        <v>1021</v>
      </c>
      <c r="BT74" s="45" t="s">
        <v>1256</v>
      </c>
      <c r="BU74" s="45" t="s">
        <v>1257</v>
      </c>
      <c r="BX74" s="36" t="s">
        <v>306</v>
      </c>
      <c r="BY74" s="36" t="s">
        <v>203</v>
      </c>
      <c r="BZ74" s="36"/>
      <c r="CA74" s="36" t="s">
        <v>1020</v>
      </c>
      <c r="CB74" s="36"/>
      <c r="CC74" s="36"/>
      <c r="CD74" s="36"/>
      <c r="CE74" s="36"/>
      <c r="CF74" s="36"/>
      <c r="CG74" s="36" t="s">
        <v>398</v>
      </c>
      <c r="CH74" s="37">
        <v>45580</v>
      </c>
      <c r="CI74" s="36" t="s">
        <v>399</v>
      </c>
    </row>
    <row r="75" spans="1:87" s="3" customFormat="1" x14ac:dyDescent="0.25">
      <c r="A75" s="36">
        <v>2024</v>
      </c>
      <c r="B75" s="37">
        <v>45474</v>
      </c>
      <c r="C75" s="37">
        <v>45565</v>
      </c>
      <c r="D75" s="36" t="s">
        <v>193</v>
      </c>
      <c r="E75" s="36" t="s">
        <v>195</v>
      </c>
      <c r="F75" s="36" t="s">
        <v>200</v>
      </c>
      <c r="G75" s="3" t="s">
        <v>1258</v>
      </c>
      <c r="H75" s="36" t="s">
        <v>203</v>
      </c>
      <c r="I75" s="36" t="s">
        <v>1209</v>
      </c>
      <c r="J75" s="48" t="s">
        <v>1280</v>
      </c>
      <c r="K75" s="45">
        <v>202468</v>
      </c>
      <c r="M75" s="5">
        <v>45496</v>
      </c>
      <c r="N75" s="45" t="s">
        <v>1259</v>
      </c>
      <c r="O75" s="45">
        <v>202468</v>
      </c>
      <c r="W75" s="36" t="s">
        <v>403</v>
      </c>
      <c r="X75" s="36" t="s">
        <v>1042</v>
      </c>
      <c r="Y75" s="36" t="s">
        <v>1043</v>
      </c>
      <c r="Z75" s="36" t="s">
        <v>204</v>
      </c>
      <c r="AA75" s="36"/>
      <c r="AB75" s="36"/>
      <c r="AC75" s="36" t="s">
        <v>544</v>
      </c>
      <c r="AD75" s="36" t="s">
        <v>212</v>
      </c>
      <c r="AE75" s="36" t="s">
        <v>273</v>
      </c>
      <c r="AF75" s="36" t="s">
        <v>439</v>
      </c>
      <c r="AG75" s="36" t="s">
        <v>561</v>
      </c>
      <c r="AH75" s="36" t="s">
        <v>237</v>
      </c>
      <c r="AI75" s="36" t="s">
        <v>545</v>
      </c>
      <c r="AJ75" s="38">
        <v>1</v>
      </c>
      <c r="AK75" s="36" t="s">
        <v>387</v>
      </c>
      <c r="AL75" s="39">
        <v>1</v>
      </c>
      <c r="AM75" s="36" t="s">
        <v>387</v>
      </c>
      <c r="AN75" s="40">
        <v>3</v>
      </c>
      <c r="AO75" s="36" t="s">
        <v>284</v>
      </c>
      <c r="AP75" s="36">
        <v>23070</v>
      </c>
      <c r="AQ75" s="36" t="s">
        <v>561</v>
      </c>
      <c r="AR75" s="36" t="s">
        <v>561</v>
      </c>
      <c r="AS75" s="36" t="s">
        <v>561</v>
      </c>
      <c r="AT75" s="36" t="s">
        <v>561</v>
      </c>
      <c r="AU75" s="36" t="s">
        <v>499</v>
      </c>
      <c r="AV75" s="36" t="s">
        <v>389</v>
      </c>
      <c r="AW75" s="36" t="s">
        <v>390</v>
      </c>
      <c r="AX75" s="36" t="s">
        <v>390</v>
      </c>
      <c r="AY75" s="3" t="s">
        <v>1258</v>
      </c>
      <c r="AZ75" s="5">
        <v>45510</v>
      </c>
      <c r="BA75" s="5">
        <v>45523</v>
      </c>
      <c r="BB75" s="5">
        <v>45567</v>
      </c>
      <c r="BC75" s="46">
        <v>239897.85</v>
      </c>
      <c r="BD75" s="46">
        <v>278281.51</v>
      </c>
      <c r="BG75" s="36" t="s">
        <v>391</v>
      </c>
      <c r="BH75" s="36" t="s">
        <v>561</v>
      </c>
      <c r="BI75" s="36" t="s">
        <v>392</v>
      </c>
      <c r="BJ75" s="36" t="s">
        <v>393</v>
      </c>
      <c r="BK75" s="36">
        <f>BD75*0.1</f>
        <v>27828.151000000002</v>
      </c>
      <c r="BL75" s="5">
        <v>45523</v>
      </c>
      <c r="BM75" s="5">
        <v>45567</v>
      </c>
      <c r="BN75" s="3" t="s">
        <v>1809</v>
      </c>
      <c r="BQ75" s="36" t="s">
        <v>303</v>
      </c>
      <c r="BR75" s="36" t="s">
        <v>396</v>
      </c>
      <c r="BS75" s="36" t="s">
        <v>1021</v>
      </c>
      <c r="BT75" s="45" t="s">
        <v>1044</v>
      </c>
      <c r="BU75" s="45" t="s">
        <v>1260</v>
      </c>
      <c r="BX75" s="36" t="s">
        <v>306</v>
      </c>
      <c r="BY75" s="36" t="s">
        <v>203</v>
      </c>
      <c r="CA75" s="36" t="s">
        <v>1020</v>
      </c>
      <c r="CB75" s="36"/>
      <c r="CC75" s="36"/>
      <c r="CD75" s="36"/>
      <c r="CE75" s="36"/>
      <c r="CF75" s="36"/>
      <c r="CG75" s="36" t="s">
        <v>398</v>
      </c>
      <c r="CH75" s="37">
        <v>45580</v>
      </c>
      <c r="CI75" s="36" t="s">
        <v>399</v>
      </c>
    </row>
    <row r="76" spans="1:87" s="3" customFormat="1" x14ac:dyDescent="0.25">
      <c r="A76" s="36">
        <v>2024</v>
      </c>
      <c r="B76" s="37">
        <v>45474</v>
      </c>
      <c r="C76" s="37">
        <v>45565</v>
      </c>
      <c r="D76" s="36" t="s">
        <v>193</v>
      </c>
      <c r="E76" s="36" t="s">
        <v>195</v>
      </c>
      <c r="F76" s="36" t="s">
        <v>200</v>
      </c>
      <c r="G76" s="3" t="s">
        <v>1264</v>
      </c>
      <c r="H76" s="36" t="s">
        <v>203</v>
      </c>
      <c r="I76" s="36" t="s">
        <v>1209</v>
      </c>
      <c r="J76" s="48" t="s">
        <v>1281</v>
      </c>
      <c r="K76" s="45">
        <v>202469</v>
      </c>
      <c r="M76" s="5">
        <v>45496</v>
      </c>
      <c r="N76" s="45" t="s">
        <v>1265</v>
      </c>
      <c r="O76" s="45">
        <v>202469</v>
      </c>
      <c r="W76" s="4" t="s">
        <v>533</v>
      </c>
      <c r="X76" s="28" t="s">
        <v>1046</v>
      </c>
      <c r="Y76" s="28" t="s">
        <v>534</v>
      </c>
      <c r="Z76" s="28" t="s">
        <v>205</v>
      </c>
      <c r="AA76" s="28"/>
      <c r="AB76" s="28"/>
      <c r="AC76" s="28" t="s">
        <v>550</v>
      </c>
      <c r="AD76" s="28" t="s">
        <v>212</v>
      </c>
      <c r="AE76" s="28" t="s">
        <v>558</v>
      </c>
      <c r="AF76" s="28">
        <v>2818</v>
      </c>
      <c r="AG76" s="28" t="s">
        <v>561</v>
      </c>
      <c r="AH76" s="28" t="s">
        <v>237</v>
      </c>
      <c r="AI76" s="28" t="s">
        <v>559</v>
      </c>
      <c r="AJ76" s="31">
        <v>1</v>
      </c>
      <c r="AK76" s="28" t="s">
        <v>387</v>
      </c>
      <c r="AL76" s="32">
        <v>1</v>
      </c>
      <c r="AM76" s="28" t="s">
        <v>387</v>
      </c>
      <c r="AN76" s="33">
        <v>3</v>
      </c>
      <c r="AO76" s="28" t="s">
        <v>284</v>
      </c>
      <c r="AP76" s="28">
        <v>23060</v>
      </c>
      <c r="AQ76" s="28" t="s">
        <v>561</v>
      </c>
      <c r="AR76" s="28" t="s">
        <v>561</v>
      </c>
      <c r="AS76" s="28" t="s">
        <v>561</v>
      </c>
      <c r="AT76" s="28" t="s">
        <v>561</v>
      </c>
      <c r="AU76" s="36" t="s">
        <v>499</v>
      </c>
      <c r="AV76" s="36" t="s">
        <v>389</v>
      </c>
      <c r="AW76" s="36" t="s">
        <v>390</v>
      </c>
      <c r="AX76" s="36" t="s">
        <v>390</v>
      </c>
      <c r="AY76" s="3" t="s">
        <v>1264</v>
      </c>
      <c r="AZ76" s="5">
        <v>45516</v>
      </c>
      <c r="BA76" s="5">
        <v>45523</v>
      </c>
      <c r="BB76" s="5">
        <v>45552</v>
      </c>
      <c r="BC76" s="46">
        <v>484002.96</v>
      </c>
      <c r="BD76" s="46">
        <v>561443.43000000005</v>
      </c>
      <c r="BG76" s="36" t="s">
        <v>391</v>
      </c>
      <c r="BH76" s="36" t="s">
        <v>561</v>
      </c>
      <c r="BI76" s="36" t="s">
        <v>392</v>
      </c>
      <c r="BJ76" s="36" t="s">
        <v>393</v>
      </c>
      <c r="BK76" s="36">
        <f>BD76*0.1+168433.03</f>
        <v>224577.37300000002</v>
      </c>
      <c r="BL76" s="5">
        <v>45523</v>
      </c>
      <c r="BM76" s="5">
        <v>45552</v>
      </c>
      <c r="BN76" s="3" t="s">
        <v>1815</v>
      </c>
      <c r="BQ76" s="36" t="s">
        <v>303</v>
      </c>
      <c r="BR76" s="36" t="s">
        <v>396</v>
      </c>
      <c r="BS76" s="36" t="s">
        <v>1021</v>
      </c>
      <c r="BT76" s="45" t="s">
        <v>1266</v>
      </c>
      <c r="BU76" s="45" t="s">
        <v>1267</v>
      </c>
      <c r="BX76" s="36" t="s">
        <v>306</v>
      </c>
      <c r="BY76" s="36" t="s">
        <v>203</v>
      </c>
      <c r="CA76" s="36" t="s">
        <v>1020</v>
      </c>
      <c r="CB76" s="36"/>
      <c r="CC76" s="36"/>
      <c r="CD76" s="36"/>
      <c r="CE76" s="36"/>
      <c r="CF76" s="36"/>
      <c r="CG76" s="36" t="s">
        <v>398</v>
      </c>
      <c r="CH76" s="37">
        <v>45580</v>
      </c>
      <c r="CI76" s="36" t="s">
        <v>399</v>
      </c>
    </row>
    <row r="77" spans="1:87" s="3" customFormat="1" x14ac:dyDescent="0.25">
      <c r="A77" s="36">
        <v>2024</v>
      </c>
      <c r="B77" s="37">
        <v>45474</v>
      </c>
      <c r="C77" s="37">
        <v>45565</v>
      </c>
      <c r="D77" s="36" t="s">
        <v>193</v>
      </c>
      <c r="E77" s="36" t="s">
        <v>195</v>
      </c>
      <c r="F77" s="36" t="s">
        <v>200</v>
      </c>
      <c r="G77" s="3" t="s">
        <v>1268</v>
      </c>
      <c r="H77" s="36" t="s">
        <v>203</v>
      </c>
      <c r="I77" s="36" t="s">
        <v>1209</v>
      </c>
      <c r="J77" s="3" t="s">
        <v>934</v>
      </c>
      <c r="K77" s="45">
        <v>202470</v>
      </c>
      <c r="M77" s="5">
        <v>45496</v>
      </c>
      <c r="N77" s="45" t="s">
        <v>1269</v>
      </c>
      <c r="O77" s="45">
        <v>202470</v>
      </c>
      <c r="W77" s="4" t="s">
        <v>1270</v>
      </c>
      <c r="X77" s="4" t="s">
        <v>446</v>
      </c>
      <c r="Y77" s="4" t="s">
        <v>596</v>
      </c>
      <c r="Z77" s="28" t="s">
        <v>204</v>
      </c>
      <c r="AC77" s="3" t="s">
        <v>1271</v>
      </c>
      <c r="AD77" s="28" t="s">
        <v>222</v>
      </c>
      <c r="AE77" s="4" t="s">
        <v>1272</v>
      </c>
      <c r="AF77" s="3">
        <v>2048</v>
      </c>
      <c r="AG77" s="28" t="s">
        <v>561</v>
      </c>
      <c r="AH77" s="28" t="s">
        <v>237</v>
      </c>
      <c r="AI77" s="4" t="s">
        <v>1273</v>
      </c>
      <c r="AJ77" s="31">
        <v>1</v>
      </c>
      <c r="AK77" s="28" t="s">
        <v>387</v>
      </c>
      <c r="AL77" s="32">
        <v>1</v>
      </c>
      <c r="AM77" s="28" t="s">
        <v>387</v>
      </c>
      <c r="AN77" s="33">
        <v>3</v>
      </c>
      <c r="AO77" s="28" t="s">
        <v>284</v>
      </c>
      <c r="AP77" s="28">
        <v>23079</v>
      </c>
      <c r="AQ77" s="28" t="s">
        <v>561</v>
      </c>
      <c r="AR77" s="28" t="s">
        <v>561</v>
      </c>
      <c r="AS77" s="28" t="s">
        <v>561</v>
      </c>
      <c r="AT77" s="28" t="s">
        <v>561</v>
      </c>
      <c r="AU77" s="36" t="s">
        <v>499</v>
      </c>
      <c r="AV77" s="36" t="s">
        <v>389</v>
      </c>
      <c r="AW77" s="36" t="s">
        <v>390</v>
      </c>
      <c r="AX77" s="36" t="s">
        <v>390</v>
      </c>
      <c r="AY77" s="3" t="s">
        <v>1268</v>
      </c>
      <c r="AZ77" s="5">
        <v>45516</v>
      </c>
      <c r="BA77" s="5">
        <v>45523</v>
      </c>
      <c r="BB77" s="5">
        <v>45567</v>
      </c>
      <c r="BC77" s="46">
        <v>190736.81</v>
      </c>
      <c r="BD77" s="46">
        <v>221254.7</v>
      </c>
      <c r="BG77" s="36" t="s">
        <v>391</v>
      </c>
      <c r="BH77" s="36" t="s">
        <v>561</v>
      </c>
      <c r="BI77" s="36" t="s">
        <v>392</v>
      </c>
      <c r="BJ77" s="36" t="s">
        <v>393</v>
      </c>
      <c r="BK77" s="36">
        <f>BD77*0.1+66376.41</f>
        <v>88501.88</v>
      </c>
      <c r="BL77" s="5">
        <v>45523</v>
      </c>
      <c r="BM77" s="5">
        <v>45567</v>
      </c>
      <c r="BN77" s="3" t="s">
        <v>1810</v>
      </c>
      <c r="BQ77" s="36" t="s">
        <v>303</v>
      </c>
      <c r="BR77" s="36" t="s">
        <v>396</v>
      </c>
      <c r="BS77" s="36" t="s">
        <v>947</v>
      </c>
      <c r="BT77" s="45" t="s">
        <v>756</v>
      </c>
      <c r="BU77" s="36" t="s">
        <v>1025</v>
      </c>
      <c r="BX77" s="36" t="s">
        <v>306</v>
      </c>
      <c r="BY77" s="36" t="s">
        <v>203</v>
      </c>
      <c r="CA77" s="36" t="s">
        <v>1020</v>
      </c>
      <c r="CG77" s="36" t="s">
        <v>398</v>
      </c>
      <c r="CH77" s="37">
        <v>45580</v>
      </c>
      <c r="CI77" s="36" t="s">
        <v>399</v>
      </c>
    </row>
    <row r="78" spans="1:87" s="3" customFormat="1" x14ac:dyDescent="0.25">
      <c r="A78" s="36">
        <v>2024</v>
      </c>
      <c r="B78" s="37">
        <v>45474</v>
      </c>
      <c r="C78" s="37">
        <v>45565</v>
      </c>
      <c r="D78" s="36" t="s">
        <v>193</v>
      </c>
      <c r="E78" s="36" t="s">
        <v>195</v>
      </c>
      <c r="F78" s="36" t="s">
        <v>200</v>
      </c>
      <c r="G78" s="3" t="s">
        <v>1274</v>
      </c>
      <c r="H78" s="36" t="s">
        <v>203</v>
      </c>
      <c r="I78" s="36" t="s">
        <v>1209</v>
      </c>
      <c r="J78" s="3" t="s">
        <v>916</v>
      </c>
      <c r="K78" s="45">
        <v>202471</v>
      </c>
      <c r="M78" s="5">
        <v>45496</v>
      </c>
      <c r="N78" s="45" t="s">
        <v>1275</v>
      </c>
      <c r="O78" s="45">
        <v>202471</v>
      </c>
      <c r="W78" s="4" t="s">
        <v>1261</v>
      </c>
      <c r="X78" s="4" t="s">
        <v>1262</v>
      </c>
      <c r="Y78" s="4" t="s">
        <v>1263</v>
      </c>
      <c r="Z78" s="28" t="s">
        <v>204</v>
      </c>
      <c r="AC78" s="3" t="s">
        <v>1276</v>
      </c>
      <c r="AD78" s="28" t="s">
        <v>212</v>
      </c>
      <c r="AE78" s="4" t="s">
        <v>1277</v>
      </c>
      <c r="AF78" s="3">
        <v>220</v>
      </c>
      <c r="AG78" s="28" t="s">
        <v>561</v>
      </c>
      <c r="AH78" s="28" t="s">
        <v>237</v>
      </c>
      <c r="AI78" s="4" t="s">
        <v>1278</v>
      </c>
      <c r="AJ78" s="31">
        <v>1</v>
      </c>
      <c r="AK78" s="28" t="s">
        <v>387</v>
      </c>
      <c r="AL78" s="32">
        <v>1</v>
      </c>
      <c r="AM78" s="28" t="s">
        <v>387</v>
      </c>
      <c r="AN78" s="33">
        <v>3</v>
      </c>
      <c r="AO78" s="28" t="s">
        <v>284</v>
      </c>
      <c r="AP78" s="28">
        <v>23070</v>
      </c>
      <c r="AQ78" s="28" t="s">
        <v>561</v>
      </c>
      <c r="AR78" s="28" t="s">
        <v>561</v>
      </c>
      <c r="AS78" s="28" t="s">
        <v>561</v>
      </c>
      <c r="AT78" s="28" t="s">
        <v>561</v>
      </c>
      <c r="AU78" s="36" t="s">
        <v>499</v>
      </c>
      <c r="AV78" s="36" t="s">
        <v>389</v>
      </c>
      <c r="AW78" s="36" t="s">
        <v>390</v>
      </c>
      <c r="AX78" s="36" t="s">
        <v>390</v>
      </c>
      <c r="AY78" s="3" t="s">
        <v>1274</v>
      </c>
      <c r="AZ78" s="5">
        <v>45510</v>
      </c>
      <c r="BA78" s="5">
        <v>45523</v>
      </c>
      <c r="BB78" s="5">
        <v>45552</v>
      </c>
      <c r="BC78" s="46">
        <v>309227</v>
      </c>
      <c r="BD78" s="46">
        <v>358703.32</v>
      </c>
      <c r="BG78" s="36" t="s">
        <v>391</v>
      </c>
      <c r="BH78" s="36" t="s">
        <v>561</v>
      </c>
      <c r="BI78" s="36" t="s">
        <v>392</v>
      </c>
      <c r="BJ78" s="36" t="s">
        <v>393</v>
      </c>
      <c r="BK78" s="36">
        <f>BD78*0.1</f>
        <v>35870.332000000002</v>
      </c>
      <c r="BL78" s="5">
        <v>45523</v>
      </c>
      <c r="BM78" s="5">
        <v>45552</v>
      </c>
      <c r="BN78" s="3" t="s">
        <v>1811</v>
      </c>
      <c r="BQ78" s="36" t="s">
        <v>303</v>
      </c>
      <c r="BR78" s="36" t="s">
        <v>396</v>
      </c>
      <c r="BS78" s="36" t="s">
        <v>1206</v>
      </c>
      <c r="BT78" s="45" t="s">
        <v>397</v>
      </c>
      <c r="BU78" s="45" t="s">
        <v>1207</v>
      </c>
      <c r="BX78" s="36" t="s">
        <v>306</v>
      </c>
      <c r="BY78" s="36" t="s">
        <v>203</v>
      </c>
      <c r="CA78" s="36" t="s">
        <v>1020</v>
      </c>
      <c r="CG78" s="36" t="s">
        <v>398</v>
      </c>
      <c r="CH78" s="37">
        <v>45580</v>
      </c>
      <c r="CI78" s="36" t="s">
        <v>399</v>
      </c>
    </row>
    <row r="79" spans="1:87" s="3" customFormat="1" x14ac:dyDescent="0.25">
      <c r="A79" s="36">
        <v>2024</v>
      </c>
      <c r="B79" s="37">
        <v>45474</v>
      </c>
      <c r="C79" s="37">
        <v>45565</v>
      </c>
      <c r="D79" s="36" t="s">
        <v>193</v>
      </c>
      <c r="E79" s="36" t="s">
        <v>195</v>
      </c>
      <c r="F79" s="36" t="s">
        <v>200</v>
      </c>
      <c r="G79" s="3" t="s">
        <v>1282</v>
      </c>
      <c r="H79" s="36" t="s">
        <v>203</v>
      </c>
      <c r="I79" s="36" t="s">
        <v>1209</v>
      </c>
      <c r="J79" s="3" t="s">
        <v>916</v>
      </c>
      <c r="K79" s="45">
        <v>202472</v>
      </c>
      <c r="M79" s="5">
        <v>45518</v>
      </c>
      <c r="N79" s="45" t="s">
        <v>1283</v>
      </c>
      <c r="O79" s="45">
        <v>202472</v>
      </c>
      <c r="W79" s="36" t="s">
        <v>430</v>
      </c>
      <c r="X79" s="36" t="s">
        <v>1034</v>
      </c>
      <c r="Y79" s="36" t="s">
        <v>1035</v>
      </c>
      <c r="Z79" s="36" t="s">
        <v>204</v>
      </c>
      <c r="AA79" s="36"/>
      <c r="AB79" s="36"/>
      <c r="AC79" s="36" t="s">
        <v>437</v>
      </c>
      <c r="AD79" s="36" t="s">
        <v>212</v>
      </c>
      <c r="AE79" s="36" t="s">
        <v>438</v>
      </c>
      <c r="AF79" s="36" t="s">
        <v>439</v>
      </c>
      <c r="AG79" s="36" t="s">
        <v>561</v>
      </c>
      <c r="AH79" s="36" t="s">
        <v>237</v>
      </c>
      <c r="AI79" s="36" t="s">
        <v>440</v>
      </c>
      <c r="AJ79" s="38">
        <v>1</v>
      </c>
      <c r="AK79" s="36" t="s">
        <v>387</v>
      </c>
      <c r="AL79" s="39">
        <v>1</v>
      </c>
      <c r="AM79" s="36" t="s">
        <v>387</v>
      </c>
      <c r="AN79" s="40">
        <v>3</v>
      </c>
      <c r="AO79" s="36" t="s">
        <v>284</v>
      </c>
      <c r="AP79" s="36">
        <v>23000</v>
      </c>
      <c r="AQ79" s="36" t="s">
        <v>561</v>
      </c>
      <c r="AR79" s="36" t="s">
        <v>561</v>
      </c>
      <c r="AS79" s="36" t="s">
        <v>561</v>
      </c>
      <c r="AT79" s="36" t="s">
        <v>561</v>
      </c>
      <c r="AU79" s="36" t="s">
        <v>499</v>
      </c>
      <c r="AV79" s="36" t="s">
        <v>389</v>
      </c>
      <c r="AW79" s="36" t="s">
        <v>390</v>
      </c>
      <c r="AX79" s="36" t="s">
        <v>390</v>
      </c>
      <c r="AY79" s="3" t="s">
        <v>1282</v>
      </c>
      <c r="AZ79" s="5">
        <v>45527</v>
      </c>
      <c r="BA79" s="5">
        <v>45544</v>
      </c>
      <c r="BB79" s="5">
        <v>45603</v>
      </c>
      <c r="BC79" s="46">
        <v>396417.09</v>
      </c>
      <c r="BD79" s="46">
        <v>459843.32</v>
      </c>
      <c r="BG79" s="36" t="s">
        <v>391</v>
      </c>
      <c r="BH79" s="36" t="s">
        <v>561</v>
      </c>
      <c r="BI79" s="36" t="s">
        <v>392</v>
      </c>
      <c r="BJ79" s="36" t="s">
        <v>393</v>
      </c>
      <c r="BK79" s="36">
        <f>BD79*0.1+137953.15</f>
        <v>183937.48199999999</v>
      </c>
      <c r="BL79" s="5">
        <v>45544</v>
      </c>
      <c r="BM79" s="5">
        <v>45603</v>
      </c>
      <c r="BN79" s="3" t="s">
        <v>1812</v>
      </c>
      <c r="BQ79" s="36" t="s">
        <v>303</v>
      </c>
      <c r="BR79" s="36" t="s">
        <v>396</v>
      </c>
      <c r="BS79" s="36" t="s">
        <v>1206</v>
      </c>
      <c r="BT79" s="45" t="s">
        <v>397</v>
      </c>
      <c r="BU79" s="45" t="s">
        <v>1284</v>
      </c>
      <c r="BX79" s="36" t="s">
        <v>306</v>
      </c>
      <c r="BY79" s="36" t="s">
        <v>203</v>
      </c>
      <c r="CA79" s="36" t="s">
        <v>1020</v>
      </c>
      <c r="CG79" s="36" t="s">
        <v>398</v>
      </c>
      <c r="CH79" s="37">
        <v>45580</v>
      </c>
      <c r="CI79" s="36" t="s">
        <v>399</v>
      </c>
    </row>
    <row r="80" spans="1:87" s="3" customFormat="1" x14ac:dyDescent="0.25">
      <c r="A80" s="36">
        <v>2024</v>
      </c>
      <c r="B80" s="37">
        <v>45474</v>
      </c>
      <c r="C80" s="37">
        <v>45565</v>
      </c>
      <c r="D80" s="36" t="s">
        <v>193</v>
      </c>
      <c r="E80" s="36" t="s">
        <v>195</v>
      </c>
      <c r="F80" s="36" t="s">
        <v>200</v>
      </c>
      <c r="G80" s="3" t="s">
        <v>1285</v>
      </c>
      <c r="H80" s="36" t="s">
        <v>203</v>
      </c>
      <c r="I80" s="45" t="s">
        <v>1288</v>
      </c>
      <c r="J80" s="3" t="s">
        <v>1289</v>
      </c>
      <c r="K80" s="45">
        <v>202473</v>
      </c>
      <c r="M80" s="5">
        <v>45518</v>
      </c>
      <c r="N80" s="45" t="s">
        <v>1290</v>
      </c>
      <c r="O80" s="45">
        <v>202473</v>
      </c>
      <c r="AA80" s="3" t="s">
        <v>1286</v>
      </c>
      <c r="AC80" s="3" t="s">
        <v>1287</v>
      </c>
      <c r="AD80" s="36" t="s">
        <v>212</v>
      </c>
      <c r="AE80" s="45" t="s">
        <v>1291</v>
      </c>
      <c r="AF80" s="45">
        <v>92</v>
      </c>
      <c r="AG80" s="36" t="s">
        <v>561</v>
      </c>
      <c r="AH80" s="36" t="s">
        <v>237</v>
      </c>
      <c r="AI80" s="45" t="s">
        <v>1292</v>
      </c>
      <c r="AJ80" s="38">
        <v>1</v>
      </c>
      <c r="AK80" s="36" t="s">
        <v>387</v>
      </c>
      <c r="AL80" s="39">
        <v>1</v>
      </c>
      <c r="AM80" s="36" t="s">
        <v>387</v>
      </c>
      <c r="AN80" s="40">
        <v>3</v>
      </c>
      <c r="AO80" s="36" t="s">
        <v>284</v>
      </c>
      <c r="AP80" s="36">
        <v>23085</v>
      </c>
      <c r="AQ80" s="36" t="s">
        <v>561</v>
      </c>
      <c r="AR80" s="36" t="s">
        <v>561</v>
      </c>
      <c r="AS80" s="36" t="s">
        <v>561</v>
      </c>
      <c r="AT80" s="36" t="s">
        <v>561</v>
      </c>
      <c r="AU80" s="36" t="s">
        <v>499</v>
      </c>
      <c r="AV80" s="36" t="s">
        <v>389</v>
      </c>
      <c r="AW80" s="36" t="s">
        <v>390</v>
      </c>
      <c r="AX80" s="36" t="s">
        <v>390</v>
      </c>
      <c r="AY80" s="3" t="s">
        <v>1285</v>
      </c>
      <c r="AZ80" s="5">
        <v>45539</v>
      </c>
      <c r="BA80" s="5">
        <v>45544</v>
      </c>
      <c r="BB80" s="5">
        <v>45573</v>
      </c>
      <c r="BC80" s="46">
        <v>128481.436</v>
      </c>
      <c r="BD80" s="46">
        <v>149038.46</v>
      </c>
      <c r="BG80" s="36" t="s">
        <v>391</v>
      </c>
      <c r="BH80" s="36" t="s">
        <v>561</v>
      </c>
      <c r="BI80" s="36" t="s">
        <v>392</v>
      </c>
      <c r="BJ80" s="36" t="s">
        <v>393</v>
      </c>
      <c r="BK80" s="36">
        <f>BC80*0.1</f>
        <v>12848.143600000001</v>
      </c>
      <c r="BL80" s="5">
        <v>45544</v>
      </c>
      <c r="BM80" s="5">
        <v>45573</v>
      </c>
      <c r="BN80" s="3" t="s">
        <v>1813</v>
      </c>
      <c r="BQ80" s="36" t="s">
        <v>302</v>
      </c>
      <c r="BR80" s="36" t="s">
        <v>1006</v>
      </c>
      <c r="BS80" s="45" t="s">
        <v>1293</v>
      </c>
      <c r="BT80" s="45" t="s">
        <v>397</v>
      </c>
      <c r="BU80" s="45" t="s">
        <v>1294</v>
      </c>
      <c r="BX80" s="36" t="s">
        <v>306</v>
      </c>
      <c r="BY80" s="36" t="s">
        <v>203</v>
      </c>
      <c r="CA80" s="36" t="s">
        <v>1020</v>
      </c>
      <c r="CG80" s="36" t="s">
        <v>398</v>
      </c>
      <c r="CH80" s="37">
        <v>45580</v>
      </c>
      <c r="CI80" s="36" t="s">
        <v>399</v>
      </c>
    </row>
    <row r="81" spans="1:87" s="3" customFormat="1" x14ac:dyDescent="0.25">
      <c r="A81" s="36">
        <v>2024</v>
      </c>
      <c r="B81" s="37">
        <v>45474</v>
      </c>
      <c r="C81" s="37">
        <v>45565</v>
      </c>
      <c r="D81" s="36" t="s">
        <v>193</v>
      </c>
      <c r="E81" s="36" t="s">
        <v>195</v>
      </c>
      <c r="F81" s="36" t="s">
        <v>200</v>
      </c>
      <c r="G81" s="3" t="s">
        <v>1297</v>
      </c>
      <c r="H81" s="36" t="s">
        <v>203</v>
      </c>
      <c r="I81" s="45" t="s">
        <v>1288</v>
      </c>
      <c r="J81" s="48" t="s">
        <v>1289</v>
      </c>
      <c r="K81" s="45">
        <v>202474</v>
      </c>
      <c r="M81" s="5">
        <v>45518</v>
      </c>
      <c r="N81" s="45" t="s">
        <v>1298</v>
      </c>
      <c r="O81" s="45">
        <v>202474</v>
      </c>
      <c r="W81" s="4" t="s">
        <v>1239</v>
      </c>
      <c r="X81" s="3" t="s">
        <v>1240</v>
      </c>
      <c r="Y81" s="3" t="s">
        <v>377</v>
      </c>
      <c r="Z81" s="3" t="s">
        <v>204</v>
      </c>
      <c r="AC81" s="3" t="s">
        <v>1241</v>
      </c>
      <c r="AD81" s="3" t="s">
        <v>212</v>
      </c>
      <c r="AE81" s="3" t="s">
        <v>1242</v>
      </c>
      <c r="AF81" s="3">
        <v>464</v>
      </c>
      <c r="AG81" s="3" t="s">
        <v>561</v>
      </c>
      <c r="AH81" s="3" t="s">
        <v>237</v>
      </c>
      <c r="AI81" s="3" t="s">
        <v>1243</v>
      </c>
      <c r="AJ81" s="15">
        <v>1</v>
      </c>
      <c r="AK81" s="3" t="s">
        <v>387</v>
      </c>
      <c r="AL81" s="16">
        <v>1</v>
      </c>
      <c r="AM81" s="3" t="s">
        <v>387</v>
      </c>
      <c r="AN81" s="17">
        <v>3</v>
      </c>
      <c r="AO81" s="3" t="s">
        <v>284</v>
      </c>
      <c r="AP81" s="3">
        <v>23084</v>
      </c>
      <c r="AQ81" s="3" t="s">
        <v>561</v>
      </c>
      <c r="AR81" s="3" t="s">
        <v>561</v>
      </c>
      <c r="AS81" s="3" t="s">
        <v>561</v>
      </c>
      <c r="AT81" s="3" t="s">
        <v>561</v>
      </c>
      <c r="AU81" s="36" t="s">
        <v>499</v>
      </c>
      <c r="AV81" s="36" t="s">
        <v>389</v>
      </c>
      <c r="AW81" s="36" t="s">
        <v>390</v>
      </c>
      <c r="AX81" s="36" t="s">
        <v>390</v>
      </c>
      <c r="AY81" s="3" t="s">
        <v>1297</v>
      </c>
      <c r="AZ81" s="5">
        <v>45539</v>
      </c>
      <c r="BA81" s="5">
        <v>45544</v>
      </c>
      <c r="BB81" s="5">
        <v>45573</v>
      </c>
      <c r="BC81" s="46">
        <v>174069.06</v>
      </c>
      <c r="BD81" s="46">
        <v>201920.11</v>
      </c>
      <c r="BG81" s="36" t="s">
        <v>391</v>
      </c>
      <c r="BH81" s="36" t="s">
        <v>561</v>
      </c>
      <c r="BI81" s="36" t="s">
        <v>392</v>
      </c>
      <c r="BJ81" s="36" t="s">
        <v>393</v>
      </c>
      <c r="BK81" s="36">
        <f>BC81*0.1</f>
        <v>17406.905999999999</v>
      </c>
      <c r="BL81" s="5">
        <v>45544</v>
      </c>
      <c r="BM81" s="5">
        <v>45573</v>
      </c>
      <c r="BN81" s="3" t="s">
        <v>1814</v>
      </c>
      <c r="BQ81" s="36" t="s">
        <v>302</v>
      </c>
      <c r="BR81" s="36" t="s">
        <v>1006</v>
      </c>
      <c r="BS81" s="45" t="s">
        <v>1293</v>
      </c>
      <c r="BT81" s="45" t="s">
        <v>397</v>
      </c>
      <c r="BU81" s="45" t="s">
        <v>1299</v>
      </c>
      <c r="BX81" s="36" t="s">
        <v>306</v>
      </c>
      <c r="BY81" s="36" t="s">
        <v>203</v>
      </c>
      <c r="CA81" s="36" t="s">
        <v>1020</v>
      </c>
      <c r="CG81" s="36" t="s">
        <v>398</v>
      </c>
      <c r="CH81" s="37">
        <v>45580</v>
      </c>
      <c r="CI81" s="36" t="s">
        <v>399</v>
      </c>
    </row>
    <row r="82" spans="1:87" s="3" customFormat="1" x14ac:dyDescent="0.25">
      <c r="A82" s="36">
        <v>2024</v>
      </c>
      <c r="B82" s="37">
        <v>45474</v>
      </c>
      <c r="C82" s="37">
        <v>45565</v>
      </c>
      <c r="D82" s="36" t="s">
        <v>193</v>
      </c>
      <c r="E82" s="36" t="s">
        <v>195</v>
      </c>
      <c r="F82" s="36" t="s">
        <v>200</v>
      </c>
      <c r="G82" s="3" t="s">
        <v>1300</v>
      </c>
      <c r="H82" s="36" t="s">
        <v>203</v>
      </c>
      <c r="I82" s="36" t="s">
        <v>1209</v>
      </c>
      <c r="J82" s="3" t="s">
        <v>997</v>
      </c>
      <c r="K82" s="45">
        <v>202475</v>
      </c>
      <c r="M82" s="5">
        <v>45531</v>
      </c>
      <c r="N82" s="45" t="s">
        <v>1301</v>
      </c>
      <c r="O82" s="45">
        <v>202475</v>
      </c>
      <c r="W82" s="4" t="s">
        <v>1302</v>
      </c>
      <c r="X82" s="3" t="s">
        <v>490</v>
      </c>
      <c r="Y82" s="3" t="s">
        <v>1303</v>
      </c>
      <c r="Z82" s="3" t="s">
        <v>204</v>
      </c>
      <c r="AC82" s="3" t="s">
        <v>1304</v>
      </c>
      <c r="AD82" s="3" t="s">
        <v>212</v>
      </c>
      <c r="AE82" s="45" t="s">
        <v>1305</v>
      </c>
      <c r="AF82" s="3">
        <v>1430</v>
      </c>
      <c r="AG82" s="3" t="s">
        <v>561</v>
      </c>
      <c r="AH82" s="3" t="s">
        <v>237</v>
      </c>
      <c r="AI82" s="45" t="s">
        <v>440</v>
      </c>
      <c r="AJ82" s="15">
        <v>1</v>
      </c>
      <c r="AK82" s="3" t="s">
        <v>387</v>
      </c>
      <c r="AL82" s="16">
        <v>1</v>
      </c>
      <c r="AM82" s="3" t="s">
        <v>387</v>
      </c>
      <c r="AN82" s="17">
        <v>3</v>
      </c>
      <c r="AO82" s="3" t="s">
        <v>284</v>
      </c>
      <c r="AP82" s="3">
        <v>23000</v>
      </c>
      <c r="AQ82" s="3" t="s">
        <v>561</v>
      </c>
      <c r="AR82" s="3" t="s">
        <v>561</v>
      </c>
      <c r="AS82" s="3" t="s">
        <v>561</v>
      </c>
      <c r="AT82" s="3" t="s">
        <v>561</v>
      </c>
      <c r="AU82" s="36" t="s">
        <v>499</v>
      </c>
      <c r="AV82" s="36" t="s">
        <v>389</v>
      </c>
      <c r="AW82" s="36" t="s">
        <v>390</v>
      </c>
      <c r="AX82" s="36" t="s">
        <v>390</v>
      </c>
      <c r="AY82" s="3" t="s">
        <v>1300</v>
      </c>
      <c r="AZ82" s="5">
        <v>45552</v>
      </c>
      <c r="BA82" s="5">
        <v>45558</v>
      </c>
      <c r="BB82" s="5">
        <v>45602</v>
      </c>
      <c r="BC82" s="46">
        <v>383700.8</v>
      </c>
      <c r="BD82" s="46">
        <v>445092.93599999999</v>
      </c>
      <c r="BG82" s="36" t="s">
        <v>391</v>
      </c>
      <c r="BH82" s="36" t="s">
        <v>561</v>
      </c>
      <c r="BI82" s="36" t="s">
        <v>392</v>
      </c>
      <c r="BJ82" s="36" t="s">
        <v>393</v>
      </c>
      <c r="BK82" s="36">
        <f>BC82*0.1</f>
        <v>38370.080000000002</v>
      </c>
      <c r="BL82" s="5">
        <v>45558</v>
      </c>
      <c r="BM82" s="5">
        <v>45602</v>
      </c>
      <c r="BN82" s="3" t="s">
        <v>1816</v>
      </c>
      <c r="BQ82" s="36" t="s">
        <v>303</v>
      </c>
      <c r="BR82" s="36" t="s">
        <v>396</v>
      </c>
      <c r="BS82" s="36" t="s">
        <v>947</v>
      </c>
      <c r="BT82" s="45" t="s">
        <v>397</v>
      </c>
      <c r="BU82" s="36" t="s">
        <v>1025</v>
      </c>
      <c r="BX82" s="36" t="s">
        <v>306</v>
      </c>
      <c r="BY82" s="36" t="s">
        <v>203</v>
      </c>
      <c r="CA82" s="36" t="s">
        <v>1020</v>
      </c>
      <c r="CG82" s="36" t="s">
        <v>398</v>
      </c>
      <c r="CH82" s="37">
        <v>45580</v>
      </c>
      <c r="CI82" s="36" t="s">
        <v>399</v>
      </c>
    </row>
    <row r="83" spans="1:87" s="66" customFormat="1" x14ac:dyDescent="0.25">
      <c r="A83" s="66">
        <v>2024</v>
      </c>
      <c r="B83" s="67">
        <v>45566</v>
      </c>
      <c r="C83" s="67">
        <v>45657</v>
      </c>
      <c r="D83" s="66" t="s">
        <v>192</v>
      </c>
      <c r="E83" s="66" t="s">
        <v>195</v>
      </c>
      <c r="F83" s="66" t="s">
        <v>200</v>
      </c>
      <c r="G83" s="66" t="s">
        <v>1333</v>
      </c>
      <c r="H83" s="66" t="s">
        <v>203</v>
      </c>
      <c r="I83" s="66" t="s">
        <v>427</v>
      </c>
      <c r="J83" s="66" t="s">
        <v>997</v>
      </c>
      <c r="K83" s="66">
        <v>202476</v>
      </c>
      <c r="L83" s="66" t="s">
        <v>1334</v>
      </c>
      <c r="M83" s="67">
        <v>45560</v>
      </c>
      <c r="N83" s="66" t="s">
        <v>1335</v>
      </c>
      <c r="O83" s="66">
        <v>202476</v>
      </c>
      <c r="P83" s="67">
        <v>45565</v>
      </c>
      <c r="Q83" s="66">
        <v>202476</v>
      </c>
      <c r="R83" s="66">
        <v>202476</v>
      </c>
      <c r="S83" s="66" t="s">
        <v>1336</v>
      </c>
      <c r="T83" s="66" t="s">
        <v>1337</v>
      </c>
      <c r="U83" s="66" t="s">
        <v>1338</v>
      </c>
      <c r="V83" s="66" t="s">
        <v>1339</v>
      </c>
      <c r="W83" s="68" t="s">
        <v>362</v>
      </c>
      <c r="X83" s="66" t="s">
        <v>1340</v>
      </c>
      <c r="Y83" s="66" t="s">
        <v>364</v>
      </c>
      <c r="Z83" s="66" t="s">
        <v>204</v>
      </c>
      <c r="AC83" s="66" t="s">
        <v>547</v>
      </c>
      <c r="AD83" s="66" t="s">
        <v>212</v>
      </c>
      <c r="AE83" s="66" t="s">
        <v>1341</v>
      </c>
      <c r="AF83" s="66" t="s">
        <v>439</v>
      </c>
      <c r="AG83" s="66" t="s">
        <v>561</v>
      </c>
      <c r="AH83" s="66" t="s">
        <v>237</v>
      </c>
      <c r="AI83" s="66" t="s">
        <v>1342</v>
      </c>
      <c r="AJ83" s="69">
        <v>54</v>
      </c>
      <c r="AK83" s="66" t="s">
        <v>1228</v>
      </c>
      <c r="AL83" s="70">
        <v>8</v>
      </c>
      <c r="AM83" s="66" t="s">
        <v>1229</v>
      </c>
      <c r="AN83" s="71">
        <v>3</v>
      </c>
      <c r="AO83" s="66" t="s">
        <v>284</v>
      </c>
      <c r="AP83" s="66">
        <v>23473</v>
      </c>
      <c r="AQ83" s="66" t="s">
        <v>561</v>
      </c>
      <c r="AR83" s="66" t="s">
        <v>561</v>
      </c>
      <c r="AS83" s="66" t="s">
        <v>561</v>
      </c>
      <c r="AT83" s="66" t="s">
        <v>561</v>
      </c>
      <c r="AU83" s="66" t="s">
        <v>499</v>
      </c>
      <c r="AV83" s="66" t="s">
        <v>389</v>
      </c>
      <c r="AW83" s="66" t="s">
        <v>390</v>
      </c>
      <c r="AX83" s="66" t="s">
        <v>390</v>
      </c>
      <c r="AY83" s="66" t="s">
        <v>1333</v>
      </c>
      <c r="AZ83" s="67">
        <v>45576</v>
      </c>
      <c r="BA83" s="67">
        <v>45586</v>
      </c>
      <c r="BB83" s="67">
        <v>45675</v>
      </c>
      <c r="BC83" s="72">
        <v>1785805.2</v>
      </c>
      <c r="BD83" s="72">
        <v>2071534.03</v>
      </c>
      <c r="BG83" s="66" t="s">
        <v>391</v>
      </c>
      <c r="BH83" s="66" t="s">
        <v>561</v>
      </c>
      <c r="BI83" s="66" t="s">
        <v>392</v>
      </c>
      <c r="BJ83" s="66" t="s">
        <v>393</v>
      </c>
      <c r="BK83" s="73">
        <f>BC83*0.1+621460.21</f>
        <v>800040.73</v>
      </c>
      <c r="BL83" s="67">
        <v>45586</v>
      </c>
      <c r="BM83" s="67">
        <v>45675</v>
      </c>
      <c r="BN83" s="66" t="s">
        <v>1369</v>
      </c>
      <c r="BQ83" s="66" t="s">
        <v>303</v>
      </c>
      <c r="BR83" s="66" t="s">
        <v>396</v>
      </c>
      <c r="BS83" s="66" t="s">
        <v>947</v>
      </c>
      <c r="BT83" s="66" t="s">
        <v>756</v>
      </c>
      <c r="BU83" s="66" t="s">
        <v>1025</v>
      </c>
      <c r="BX83" s="66" t="s">
        <v>306</v>
      </c>
      <c r="BY83" s="66" t="s">
        <v>203</v>
      </c>
      <c r="CA83" s="66" t="s">
        <v>1020</v>
      </c>
      <c r="CG83" s="66" t="s">
        <v>398</v>
      </c>
      <c r="CH83" s="67">
        <v>45672</v>
      </c>
      <c r="CI83" s="66" t="s">
        <v>399</v>
      </c>
    </row>
    <row r="84" spans="1:87" s="36" customFormat="1" x14ac:dyDescent="0.25">
      <c r="A84" s="36">
        <v>2024</v>
      </c>
      <c r="B84" s="37">
        <v>45566</v>
      </c>
      <c r="C84" s="37">
        <v>45657</v>
      </c>
      <c r="D84" s="36" t="s">
        <v>192</v>
      </c>
      <c r="E84" s="36" t="s">
        <v>195</v>
      </c>
      <c r="F84" s="36" t="s">
        <v>200</v>
      </c>
      <c r="G84" s="36" t="s">
        <v>1352</v>
      </c>
      <c r="H84" s="36" t="s">
        <v>203</v>
      </c>
      <c r="I84" s="36" t="s">
        <v>427</v>
      </c>
      <c r="J84" s="36" t="s">
        <v>997</v>
      </c>
      <c r="K84" s="36">
        <v>202477</v>
      </c>
      <c r="L84" s="36" t="s">
        <v>1353</v>
      </c>
      <c r="M84" s="37">
        <v>45560</v>
      </c>
      <c r="N84" s="36" t="s">
        <v>1354</v>
      </c>
      <c r="O84" s="36">
        <v>202477</v>
      </c>
      <c r="P84" s="37">
        <v>45565</v>
      </c>
      <c r="Q84" s="36">
        <v>202477</v>
      </c>
      <c r="R84" s="36">
        <v>202477</v>
      </c>
      <c r="S84" s="36" t="s">
        <v>1355</v>
      </c>
      <c r="T84" s="36" t="s">
        <v>1356</v>
      </c>
      <c r="U84" s="42" t="s">
        <v>1357</v>
      </c>
      <c r="V84" s="36" t="s">
        <v>1358</v>
      </c>
      <c r="W84" s="36" t="s">
        <v>993</v>
      </c>
      <c r="X84" s="36" t="s">
        <v>994</v>
      </c>
      <c r="Y84" s="36" t="s">
        <v>1023</v>
      </c>
      <c r="Z84" s="36" t="s">
        <v>204</v>
      </c>
      <c r="AC84" s="36" t="s">
        <v>1004</v>
      </c>
      <c r="AD84" s="36" t="s">
        <v>212</v>
      </c>
      <c r="AE84" s="36" t="s">
        <v>1024</v>
      </c>
      <c r="AF84" s="36" t="s">
        <v>439</v>
      </c>
      <c r="AG84" s="36">
        <v>3</v>
      </c>
      <c r="AH84" s="36" t="s">
        <v>237</v>
      </c>
      <c r="AI84" s="36" t="s">
        <v>271</v>
      </c>
      <c r="AJ84" s="38">
        <v>1</v>
      </c>
      <c r="AK84" s="36" t="s">
        <v>387</v>
      </c>
      <c r="AL84" s="39">
        <v>1</v>
      </c>
      <c r="AM84" s="36" t="s">
        <v>387</v>
      </c>
      <c r="AN84" s="40">
        <v>3</v>
      </c>
      <c r="AO84" s="36" t="s">
        <v>284</v>
      </c>
      <c r="AP84" s="36">
        <v>23020</v>
      </c>
      <c r="AQ84" s="36" t="s">
        <v>561</v>
      </c>
      <c r="AR84" s="36" t="s">
        <v>561</v>
      </c>
      <c r="AS84" s="36" t="s">
        <v>561</v>
      </c>
      <c r="AT84" s="36" t="s">
        <v>561</v>
      </c>
      <c r="AU84" s="36" t="s">
        <v>499</v>
      </c>
      <c r="AV84" s="36" t="s">
        <v>389</v>
      </c>
      <c r="AW84" s="36" t="s">
        <v>390</v>
      </c>
      <c r="AX84" s="36" t="s">
        <v>390</v>
      </c>
      <c r="AY84" s="36" t="s">
        <v>1352</v>
      </c>
      <c r="AZ84" s="37">
        <v>45576</v>
      </c>
      <c r="BA84" s="37">
        <v>45586</v>
      </c>
      <c r="BB84" s="37">
        <v>45645</v>
      </c>
      <c r="BC84" s="41">
        <v>766075.86</v>
      </c>
      <c r="BD84" s="41">
        <v>888648</v>
      </c>
      <c r="BG84" s="36" t="s">
        <v>391</v>
      </c>
      <c r="BH84" s="36" t="s">
        <v>561</v>
      </c>
      <c r="BI84" s="36" t="s">
        <v>392</v>
      </c>
      <c r="BJ84" s="36" t="s">
        <v>393</v>
      </c>
      <c r="BK84" s="57">
        <f>BC84*0.1+266594.4</f>
        <v>343201.98600000003</v>
      </c>
      <c r="BL84" s="37">
        <v>45586</v>
      </c>
      <c r="BM84" s="37">
        <v>46010</v>
      </c>
      <c r="BN84" s="36" t="s">
        <v>1370</v>
      </c>
      <c r="BQ84" s="36" t="s">
        <v>303</v>
      </c>
      <c r="BR84" s="36" t="s">
        <v>396</v>
      </c>
      <c r="BS84" s="36" t="s">
        <v>947</v>
      </c>
      <c r="BT84" s="36" t="s">
        <v>397</v>
      </c>
      <c r="BU84" s="36" t="s">
        <v>1025</v>
      </c>
      <c r="BX84" s="36" t="s">
        <v>306</v>
      </c>
      <c r="BY84" s="36" t="s">
        <v>203</v>
      </c>
      <c r="CA84" s="36" t="s">
        <v>1020</v>
      </c>
      <c r="CG84" s="36" t="s">
        <v>398</v>
      </c>
      <c r="CH84" s="37">
        <v>45672</v>
      </c>
      <c r="CI84" s="36" t="s">
        <v>399</v>
      </c>
    </row>
    <row r="85" spans="1:87" s="3" customFormat="1" x14ac:dyDescent="0.25">
      <c r="A85" s="36">
        <v>2024</v>
      </c>
      <c r="B85" s="37">
        <v>45566</v>
      </c>
      <c r="C85" s="37">
        <v>45657</v>
      </c>
      <c r="D85" s="36" t="s">
        <v>192</v>
      </c>
      <c r="E85" s="36" t="s">
        <v>195</v>
      </c>
      <c r="F85" s="36" t="s">
        <v>200</v>
      </c>
      <c r="G85" s="3" t="s">
        <v>1359</v>
      </c>
      <c r="H85" s="36" t="s">
        <v>203</v>
      </c>
      <c r="I85" s="36" t="s">
        <v>427</v>
      </c>
      <c r="J85" s="36" t="s">
        <v>997</v>
      </c>
      <c r="K85" s="45">
        <v>202478</v>
      </c>
      <c r="L85" s="3" t="s">
        <v>1361</v>
      </c>
      <c r="M85" s="37">
        <v>45560</v>
      </c>
      <c r="N85" s="36" t="s">
        <v>1360</v>
      </c>
      <c r="O85" s="45">
        <v>202478</v>
      </c>
      <c r="P85" s="37">
        <v>45565</v>
      </c>
      <c r="Q85" s="3">
        <v>202478</v>
      </c>
      <c r="R85" s="3">
        <v>202478</v>
      </c>
      <c r="S85" s="3" t="s">
        <v>1362</v>
      </c>
      <c r="T85" s="3" t="s">
        <v>1363</v>
      </c>
      <c r="U85" s="3" t="s">
        <v>1364</v>
      </c>
      <c r="V85" s="3" t="s">
        <v>1365</v>
      </c>
      <c r="W85" s="3" t="s">
        <v>1343</v>
      </c>
      <c r="X85" s="45" t="s">
        <v>431</v>
      </c>
      <c r="Y85" s="45" t="s">
        <v>1344</v>
      </c>
      <c r="Z85" s="36" t="s">
        <v>204</v>
      </c>
      <c r="AC85" s="3" t="s">
        <v>1366</v>
      </c>
      <c r="AD85" s="36" t="s">
        <v>220</v>
      </c>
      <c r="AE85" s="45" t="s">
        <v>1367</v>
      </c>
      <c r="AF85" s="45">
        <v>2930</v>
      </c>
      <c r="AG85" s="3" t="s">
        <v>561</v>
      </c>
      <c r="AH85" s="36" t="s">
        <v>237</v>
      </c>
      <c r="AI85" s="3" t="s">
        <v>1368</v>
      </c>
      <c r="AJ85" s="38">
        <v>1</v>
      </c>
      <c r="AK85" s="36" t="s">
        <v>387</v>
      </c>
      <c r="AL85" s="39">
        <v>1</v>
      </c>
      <c r="AM85" s="36" t="s">
        <v>387</v>
      </c>
      <c r="AN85" s="40">
        <v>3</v>
      </c>
      <c r="AO85" s="36" t="s">
        <v>284</v>
      </c>
      <c r="AP85" s="36">
        <v>23090</v>
      </c>
      <c r="AQ85" s="36" t="s">
        <v>561</v>
      </c>
      <c r="AR85" s="36" t="s">
        <v>561</v>
      </c>
      <c r="AS85" s="36" t="s">
        <v>561</v>
      </c>
      <c r="AT85" s="36" t="s">
        <v>561</v>
      </c>
      <c r="AU85" s="36" t="s">
        <v>499</v>
      </c>
      <c r="AV85" s="36" t="s">
        <v>389</v>
      </c>
      <c r="AW85" s="36" t="s">
        <v>390</v>
      </c>
      <c r="AX85" s="36" t="s">
        <v>390</v>
      </c>
      <c r="AY85" s="3" t="s">
        <v>1359</v>
      </c>
      <c r="AZ85" s="37">
        <v>45576</v>
      </c>
      <c r="BA85" s="37">
        <v>45586</v>
      </c>
      <c r="BB85" s="5">
        <v>45660</v>
      </c>
      <c r="BC85" s="46">
        <v>991395.8</v>
      </c>
      <c r="BD85" s="46">
        <v>1150019.1299999999</v>
      </c>
      <c r="BG85" s="36" t="s">
        <v>391</v>
      </c>
      <c r="BH85" s="36" t="s">
        <v>561</v>
      </c>
      <c r="BI85" s="36" t="s">
        <v>392</v>
      </c>
      <c r="BJ85" s="36" t="s">
        <v>393</v>
      </c>
      <c r="BK85" s="57">
        <f>BC85*0.1+345005.74</f>
        <v>444145.32</v>
      </c>
      <c r="BL85" s="37">
        <v>45586</v>
      </c>
      <c r="BM85" s="5">
        <v>45660</v>
      </c>
      <c r="BN85" s="3" t="s">
        <v>1371</v>
      </c>
      <c r="BQ85" s="36" t="s">
        <v>303</v>
      </c>
      <c r="BR85" s="36" t="s">
        <v>396</v>
      </c>
      <c r="BS85" s="36" t="s">
        <v>947</v>
      </c>
      <c r="BT85" s="36" t="s">
        <v>756</v>
      </c>
      <c r="BU85" s="36" t="s">
        <v>1025</v>
      </c>
      <c r="BX85" s="36" t="s">
        <v>306</v>
      </c>
      <c r="BY85" s="36" t="s">
        <v>203</v>
      </c>
      <c r="BZ85" s="36"/>
      <c r="CA85" s="36" t="s">
        <v>1020</v>
      </c>
      <c r="CB85" s="36"/>
      <c r="CC85" s="36"/>
      <c r="CD85" s="36"/>
      <c r="CE85" s="36"/>
      <c r="CF85" s="36"/>
      <c r="CG85" s="36" t="s">
        <v>398</v>
      </c>
      <c r="CH85" s="37">
        <v>45672</v>
      </c>
      <c r="CI85" s="36" t="s">
        <v>399</v>
      </c>
    </row>
    <row r="86" spans="1:87" s="3" customFormat="1" x14ac:dyDescent="0.25">
      <c r="A86" s="36">
        <v>2024</v>
      </c>
      <c r="B86" s="37">
        <v>45566</v>
      </c>
      <c r="C86" s="37">
        <v>45657</v>
      </c>
      <c r="D86" s="36" t="s">
        <v>192</v>
      </c>
      <c r="E86" s="36" t="s">
        <v>195</v>
      </c>
      <c r="F86" s="36" t="s">
        <v>200</v>
      </c>
      <c r="G86" s="3" t="s">
        <v>1372</v>
      </c>
      <c r="H86" s="36" t="s">
        <v>203</v>
      </c>
      <c r="I86" s="36" t="s">
        <v>427</v>
      </c>
      <c r="J86" s="36" t="s">
        <v>997</v>
      </c>
      <c r="K86" s="45">
        <v>202479</v>
      </c>
      <c r="L86" s="3" t="s">
        <v>1373</v>
      </c>
      <c r="M86" s="37">
        <v>45560</v>
      </c>
      <c r="N86" s="36" t="s">
        <v>1374</v>
      </c>
      <c r="O86" s="45">
        <v>202479</v>
      </c>
      <c r="P86" s="37">
        <v>45565</v>
      </c>
      <c r="Q86" s="3">
        <v>202479</v>
      </c>
      <c r="R86" s="3">
        <v>202479</v>
      </c>
      <c r="S86" s="3" t="s">
        <v>1375</v>
      </c>
      <c r="T86" s="3" t="s">
        <v>1376</v>
      </c>
      <c r="U86" s="3" t="s">
        <v>1377</v>
      </c>
      <c r="V86" s="3" t="s">
        <v>1378</v>
      </c>
      <c r="W86" s="3" t="s">
        <v>367</v>
      </c>
      <c r="X86" s="45" t="s">
        <v>379</v>
      </c>
      <c r="Y86" s="45" t="s">
        <v>1379</v>
      </c>
      <c r="Z86" s="36" t="s">
        <v>205</v>
      </c>
      <c r="AC86" s="3" t="s">
        <v>548</v>
      </c>
      <c r="AD86" s="36" t="s">
        <v>220</v>
      </c>
      <c r="AE86" s="45" t="s">
        <v>850</v>
      </c>
      <c r="AF86" s="45" t="s">
        <v>439</v>
      </c>
      <c r="AG86" s="3" t="s">
        <v>561</v>
      </c>
      <c r="AH86" s="36" t="s">
        <v>237</v>
      </c>
      <c r="AI86" s="3" t="s">
        <v>851</v>
      </c>
      <c r="AJ86" s="38">
        <v>1</v>
      </c>
      <c r="AK86" s="36" t="s">
        <v>387</v>
      </c>
      <c r="AL86" s="39">
        <v>1</v>
      </c>
      <c r="AM86" s="36" t="s">
        <v>387</v>
      </c>
      <c r="AN86" s="40">
        <v>3</v>
      </c>
      <c r="AO86" s="36" t="s">
        <v>284</v>
      </c>
      <c r="AP86" s="36">
        <v>23070</v>
      </c>
      <c r="AQ86" s="36" t="s">
        <v>561</v>
      </c>
      <c r="AR86" s="36" t="s">
        <v>561</v>
      </c>
      <c r="AS86" s="36" t="s">
        <v>561</v>
      </c>
      <c r="AT86" s="36" t="s">
        <v>561</v>
      </c>
      <c r="AU86" s="36" t="s">
        <v>499</v>
      </c>
      <c r="AV86" s="36" t="s">
        <v>389</v>
      </c>
      <c r="AW86" s="36" t="s">
        <v>390</v>
      </c>
      <c r="AX86" s="36" t="s">
        <v>390</v>
      </c>
      <c r="AY86" s="3" t="s">
        <v>1372</v>
      </c>
      <c r="AZ86" s="37">
        <v>45576</v>
      </c>
      <c r="BA86" s="37">
        <v>45586</v>
      </c>
      <c r="BB86" s="5">
        <v>45660</v>
      </c>
      <c r="BC86" s="46">
        <v>1506420.23</v>
      </c>
      <c r="BD86" s="46">
        <v>1747447.47</v>
      </c>
      <c r="BG86" s="36" t="s">
        <v>391</v>
      </c>
      <c r="BH86" s="36" t="s">
        <v>561</v>
      </c>
      <c r="BI86" s="36" t="s">
        <v>392</v>
      </c>
      <c r="BJ86" s="36" t="s">
        <v>393</v>
      </c>
      <c r="BK86" s="57">
        <f>BC86*0.1+524234.24</f>
        <v>674876.26300000004</v>
      </c>
      <c r="BL86" s="37">
        <v>45586</v>
      </c>
      <c r="BM86" s="5">
        <v>45660</v>
      </c>
      <c r="BN86" s="3" t="s">
        <v>1380</v>
      </c>
      <c r="BQ86" s="36" t="s">
        <v>303</v>
      </c>
      <c r="BR86" s="36" t="s">
        <v>396</v>
      </c>
      <c r="BS86" s="36" t="s">
        <v>947</v>
      </c>
      <c r="BT86" s="36" t="s">
        <v>756</v>
      </c>
      <c r="BU86" s="36" t="s">
        <v>1025</v>
      </c>
      <c r="BX86" s="36" t="s">
        <v>306</v>
      </c>
      <c r="BY86" s="36" t="s">
        <v>203</v>
      </c>
      <c r="BZ86" s="36"/>
      <c r="CA86" s="36" t="s">
        <v>1020</v>
      </c>
      <c r="CB86" s="36"/>
      <c r="CC86" s="36"/>
      <c r="CD86" s="36"/>
      <c r="CE86" s="36"/>
      <c r="CF86" s="36"/>
      <c r="CG86" s="36" t="s">
        <v>398</v>
      </c>
      <c r="CH86" s="37">
        <v>45672</v>
      </c>
      <c r="CI86" s="36" t="s">
        <v>399</v>
      </c>
    </row>
    <row r="87" spans="1:87" s="3" customFormat="1" x14ac:dyDescent="0.25">
      <c r="A87" s="36">
        <v>2024</v>
      </c>
      <c r="B87" s="37">
        <v>45566</v>
      </c>
      <c r="C87" s="37">
        <v>45657</v>
      </c>
      <c r="D87" s="36" t="s">
        <v>192</v>
      </c>
      <c r="E87" s="36" t="s">
        <v>195</v>
      </c>
      <c r="F87" s="36" t="s">
        <v>200</v>
      </c>
      <c r="G87" s="3" t="s">
        <v>1381</v>
      </c>
      <c r="H87" s="36" t="s">
        <v>203</v>
      </c>
      <c r="I87" s="36" t="s">
        <v>427</v>
      </c>
      <c r="J87" s="3" t="s">
        <v>1382</v>
      </c>
      <c r="K87" s="45">
        <v>202480</v>
      </c>
      <c r="L87" s="3" t="s">
        <v>1383</v>
      </c>
      <c r="M87" s="37">
        <v>45560</v>
      </c>
      <c r="N87" s="36" t="s">
        <v>1384</v>
      </c>
      <c r="O87" s="45">
        <v>202480</v>
      </c>
      <c r="P87" s="37">
        <v>45565</v>
      </c>
      <c r="Q87" s="3">
        <v>202480</v>
      </c>
      <c r="R87" s="3">
        <v>202480</v>
      </c>
      <c r="S87" s="3" t="s">
        <v>1385</v>
      </c>
      <c r="T87" s="3" t="s">
        <v>1386</v>
      </c>
      <c r="U87" s="3" t="s">
        <v>1387</v>
      </c>
      <c r="V87" s="3" t="s">
        <v>1388</v>
      </c>
      <c r="W87" s="3" t="s">
        <v>475</v>
      </c>
      <c r="X87" s="3" t="s">
        <v>476</v>
      </c>
      <c r="Y87" s="3" t="s">
        <v>477</v>
      </c>
      <c r="Z87" s="36" t="s">
        <v>205</v>
      </c>
      <c r="AC87" s="3" t="s">
        <v>549</v>
      </c>
      <c r="AD87" s="36" t="s">
        <v>212</v>
      </c>
      <c r="AE87" s="45" t="s">
        <v>1049</v>
      </c>
      <c r="AF87" s="3">
        <v>200</v>
      </c>
      <c r="AG87" s="3" t="s">
        <v>561</v>
      </c>
      <c r="AH87" s="36" t="s">
        <v>237</v>
      </c>
      <c r="AI87" s="45" t="s">
        <v>440</v>
      </c>
      <c r="AJ87" s="38">
        <v>1</v>
      </c>
      <c r="AK87" s="36" t="s">
        <v>387</v>
      </c>
      <c r="AL87" s="39">
        <v>1</v>
      </c>
      <c r="AM87" s="36" t="s">
        <v>387</v>
      </c>
      <c r="AN87" s="40">
        <v>3</v>
      </c>
      <c r="AO87" s="36" t="s">
        <v>284</v>
      </c>
      <c r="AP87" s="36">
        <v>23000</v>
      </c>
      <c r="AQ87" s="36" t="s">
        <v>561</v>
      </c>
      <c r="AR87" s="36" t="s">
        <v>561</v>
      </c>
      <c r="AS87" s="36" t="s">
        <v>561</v>
      </c>
      <c r="AT87" s="36" t="s">
        <v>561</v>
      </c>
      <c r="AU87" s="36" t="s">
        <v>499</v>
      </c>
      <c r="AV87" s="36" t="s">
        <v>389</v>
      </c>
      <c r="AW87" s="36" t="s">
        <v>390</v>
      </c>
      <c r="AX87" s="36" t="s">
        <v>390</v>
      </c>
      <c r="AY87" s="3" t="s">
        <v>1381</v>
      </c>
      <c r="AZ87" s="37">
        <v>45576</v>
      </c>
      <c r="BA87" s="37">
        <v>45586</v>
      </c>
      <c r="BB87" s="37">
        <v>45645</v>
      </c>
      <c r="BC87" s="46">
        <v>2054310.8</v>
      </c>
      <c r="BD87" s="46">
        <v>3283000.53</v>
      </c>
      <c r="BG87" s="36" t="s">
        <v>391</v>
      </c>
      <c r="BH87" s="36" t="s">
        <v>561</v>
      </c>
      <c r="BI87" s="36" t="s">
        <v>392</v>
      </c>
      <c r="BJ87" s="36" t="s">
        <v>393</v>
      </c>
      <c r="BK87" s="57">
        <f>BC87*0.1+714900.16</f>
        <v>920331.24</v>
      </c>
      <c r="BL87" s="37">
        <v>45586</v>
      </c>
      <c r="BM87" s="37">
        <v>45645</v>
      </c>
      <c r="BN87" s="3" t="s">
        <v>1389</v>
      </c>
      <c r="BQ87" s="36" t="s">
        <v>303</v>
      </c>
      <c r="BR87" s="36" t="s">
        <v>396</v>
      </c>
      <c r="BS87" s="36" t="s">
        <v>1390</v>
      </c>
      <c r="BT87" s="45" t="s">
        <v>397</v>
      </c>
      <c r="BU87" s="45" t="s">
        <v>1195</v>
      </c>
      <c r="BX87" s="36" t="s">
        <v>306</v>
      </c>
      <c r="BY87" s="36" t="s">
        <v>203</v>
      </c>
      <c r="BZ87" s="36"/>
      <c r="CA87" s="36" t="s">
        <v>1020</v>
      </c>
      <c r="CB87" s="36"/>
      <c r="CC87" s="36"/>
      <c r="CD87" s="36"/>
      <c r="CE87" s="36"/>
      <c r="CF87" s="36"/>
      <c r="CG87" s="36" t="s">
        <v>398</v>
      </c>
      <c r="CH87" s="37">
        <v>45672</v>
      </c>
      <c r="CI87" s="36" t="s">
        <v>399</v>
      </c>
    </row>
    <row r="88" spans="1:87" s="3" customFormat="1" x14ac:dyDescent="0.25">
      <c r="A88" s="36">
        <v>2024</v>
      </c>
      <c r="B88" s="37">
        <v>45566</v>
      </c>
      <c r="C88" s="37">
        <v>45657</v>
      </c>
      <c r="D88" s="36" t="s">
        <v>192</v>
      </c>
      <c r="E88" s="36" t="s">
        <v>195</v>
      </c>
      <c r="F88" s="36" t="s">
        <v>200</v>
      </c>
      <c r="G88" s="3" t="s">
        <v>1391</v>
      </c>
      <c r="H88" s="36" t="s">
        <v>203</v>
      </c>
      <c r="I88" s="36" t="s">
        <v>427</v>
      </c>
      <c r="J88" s="3" t="s">
        <v>1382</v>
      </c>
      <c r="K88" s="45">
        <v>202481</v>
      </c>
      <c r="L88" s="3" t="s">
        <v>1392</v>
      </c>
      <c r="M88" s="37">
        <v>45560</v>
      </c>
      <c r="N88" s="36" t="s">
        <v>614</v>
      </c>
      <c r="O88" s="45">
        <v>202481</v>
      </c>
      <c r="P88" s="37">
        <v>45565</v>
      </c>
      <c r="Q88" s="3">
        <v>202481</v>
      </c>
      <c r="R88" s="3">
        <v>202481</v>
      </c>
      <c r="S88" s="3" t="s">
        <v>1393</v>
      </c>
      <c r="T88" s="3" t="s">
        <v>1394</v>
      </c>
      <c r="U88" s="3" t="s">
        <v>1395</v>
      </c>
      <c r="V88" s="3" t="s">
        <v>1396</v>
      </c>
      <c r="W88" s="3" t="s">
        <v>365</v>
      </c>
      <c r="X88" s="3" t="s">
        <v>265</v>
      </c>
      <c r="Y88" s="3" t="s">
        <v>366</v>
      </c>
      <c r="Z88" s="36" t="s">
        <v>204</v>
      </c>
      <c r="AC88" s="3" t="s">
        <v>384</v>
      </c>
      <c r="AD88" s="36" t="s">
        <v>212</v>
      </c>
      <c r="AE88" s="45" t="s">
        <v>385</v>
      </c>
      <c r="AF88" s="3">
        <v>182</v>
      </c>
      <c r="AG88" s="3" t="s">
        <v>561</v>
      </c>
      <c r="AH88" s="36" t="s">
        <v>246</v>
      </c>
      <c r="AI88" s="45" t="s">
        <v>386</v>
      </c>
      <c r="AJ88" s="38">
        <v>1</v>
      </c>
      <c r="AK88" s="36" t="s">
        <v>387</v>
      </c>
      <c r="AL88" s="39">
        <v>1</v>
      </c>
      <c r="AM88" s="36" t="s">
        <v>387</v>
      </c>
      <c r="AN88" s="40">
        <v>3</v>
      </c>
      <c r="AO88" s="36" t="s">
        <v>284</v>
      </c>
      <c r="AP88" s="36">
        <v>23090</v>
      </c>
      <c r="AQ88" s="36" t="s">
        <v>561</v>
      </c>
      <c r="AR88" s="36" t="s">
        <v>561</v>
      </c>
      <c r="AS88" s="36" t="s">
        <v>561</v>
      </c>
      <c r="AT88" s="36" t="s">
        <v>561</v>
      </c>
      <c r="AU88" s="36" t="s">
        <v>499</v>
      </c>
      <c r="AV88" s="36" t="s">
        <v>389</v>
      </c>
      <c r="AW88" s="36" t="s">
        <v>390</v>
      </c>
      <c r="AX88" s="36" t="s">
        <v>390</v>
      </c>
      <c r="AY88" s="3" t="s">
        <v>1391</v>
      </c>
      <c r="AZ88" s="37">
        <v>45576</v>
      </c>
      <c r="BA88" s="37">
        <v>45586</v>
      </c>
      <c r="BB88" s="5">
        <v>45660</v>
      </c>
      <c r="BC88" s="46">
        <v>1216488.43</v>
      </c>
      <c r="BD88" s="46">
        <v>1411126.58</v>
      </c>
      <c r="BG88" s="36" t="s">
        <v>391</v>
      </c>
      <c r="BH88" s="36" t="s">
        <v>561</v>
      </c>
      <c r="BI88" s="36" t="s">
        <v>392</v>
      </c>
      <c r="BJ88" s="36" t="s">
        <v>393</v>
      </c>
      <c r="BK88" s="57">
        <f>BC88*0.1+423337.97</f>
        <v>544986.81299999997</v>
      </c>
      <c r="BL88" s="37">
        <v>45586</v>
      </c>
      <c r="BM88" s="5">
        <v>45660</v>
      </c>
      <c r="BN88" s="6" t="s">
        <v>1397</v>
      </c>
      <c r="BQ88" s="36" t="s">
        <v>303</v>
      </c>
      <c r="BR88" s="36" t="s">
        <v>396</v>
      </c>
      <c r="BS88" s="36" t="s">
        <v>1398</v>
      </c>
      <c r="BT88" s="45" t="s">
        <v>397</v>
      </c>
      <c r="BU88" s="45" t="s">
        <v>1399</v>
      </c>
      <c r="BX88" s="36" t="s">
        <v>306</v>
      </c>
      <c r="BY88" s="36" t="s">
        <v>202</v>
      </c>
      <c r="BZ88" s="36"/>
      <c r="CA88" s="36" t="s">
        <v>1020</v>
      </c>
      <c r="CB88" s="36"/>
      <c r="CC88" s="36"/>
      <c r="CD88" s="36"/>
      <c r="CE88" s="36"/>
      <c r="CF88" s="36"/>
      <c r="CG88" s="36" t="s">
        <v>398</v>
      </c>
      <c r="CH88" s="37">
        <v>45672</v>
      </c>
      <c r="CI88" s="36" t="s">
        <v>399</v>
      </c>
    </row>
    <row r="89" spans="1:87" s="3" customFormat="1" x14ac:dyDescent="0.25">
      <c r="A89" s="36">
        <v>2024</v>
      </c>
      <c r="B89" s="37">
        <v>45566</v>
      </c>
      <c r="C89" s="37">
        <v>45657</v>
      </c>
      <c r="D89" s="36" t="s">
        <v>192</v>
      </c>
      <c r="E89" s="36" t="s">
        <v>195</v>
      </c>
      <c r="F89" s="36" t="s">
        <v>200</v>
      </c>
      <c r="G89" s="3" t="s">
        <v>1402</v>
      </c>
      <c r="H89" s="36" t="s">
        <v>203</v>
      </c>
      <c r="I89" s="36" t="s">
        <v>977</v>
      </c>
      <c r="J89" s="3" t="s">
        <v>1403</v>
      </c>
      <c r="K89" s="45">
        <v>202482</v>
      </c>
      <c r="L89" s="6" t="s">
        <v>1404</v>
      </c>
      <c r="M89" s="5">
        <v>45561</v>
      </c>
      <c r="N89" s="45" t="s">
        <v>1405</v>
      </c>
      <c r="O89" s="45">
        <v>202482</v>
      </c>
      <c r="P89" s="5">
        <v>45569</v>
      </c>
      <c r="Q89" s="3">
        <v>202482</v>
      </c>
      <c r="R89" s="3">
        <v>202482</v>
      </c>
      <c r="S89" s="6" t="s">
        <v>1407</v>
      </c>
      <c r="T89" s="6" t="s">
        <v>1408</v>
      </c>
      <c r="U89" s="3" t="s">
        <v>1406</v>
      </c>
      <c r="V89" s="3" t="s">
        <v>1409</v>
      </c>
      <c r="W89" s="3" t="s">
        <v>409</v>
      </c>
      <c r="X89" s="3" t="s">
        <v>431</v>
      </c>
      <c r="Y89" s="3" t="s">
        <v>447</v>
      </c>
      <c r="Z89" s="36" t="s">
        <v>204</v>
      </c>
      <c r="AA89" s="36"/>
      <c r="AB89" s="36"/>
      <c r="AC89" s="36" t="s">
        <v>485</v>
      </c>
      <c r="AD89" s="36" t="s">
        <v>212</v>
      </c>
      <c r="AE89" s="36" t="s">
        <v>301</v>
      </c>
      <c r="AF89" s="36" t="s">
        <v>439</v>
      </c>
      <c r="AG89" s="36" t="s">
        <v>561</v>
      </c>
      <c r="AH89" s="36" t="s">
        <v>237</v>
      </c>
      <c r="AI89" s="36" t="s">
        <v>1037</v>
      </c>
      <c r="AJ89" s="38">
        <v>1</v>
      </c>
      <c r="AK89" s="36" t="s">
        <v>387</v>
      </c>
      <c r="AL89" s="39">
        <v>1</v>
      </c>
      <c r="AM89" s="36" t="s">
        <v>387</v>
      </c>
      <c r="AN89" s="40">
        <v>3</v>
      </c>
      <c r="AO89" s="36" t="s">
        <v>284</v>
      </c>
      <c r="AP89" s="36">
        <v>23205</v>
      </c>
      <c r="AQ89" s="36" t="s">
        <v>561</v>
      </c>
      <c r="AR89" s="36" t="s">
        <v>561</v>
      </c>
      <c r="AS89" s="36" t="s">
        <v>561</v>
      </c>
      <c r="AT89" s="36" t="s">
        <v>561</v>
      </c>
      <c r="AU89" s="36" t="s">
        <v>499</v>
      </c>
      <c r="AV89" s="36" t="s">
        <v>389</v>
      </c>
      <c r="AW89" s="36" t="s">
        <v>390</v>
      </c>
      <c r="AX89" s="36" t="s">
        <v>390</v>
      </c>
      <c r="AY89" s="3" t="s">
        <v>1402</v>
      </c>
      <c r="AZ89" s="5">
        <v>45596</v>
      </c>
      <c r="BA89" s="5">
        <v>45600</v>
      </c>
      <c r="BB89" s="5">
        <v>45659</v>
      </c>
      <c r="BC89" s="46">
        <v>573765.06000000006</v>
      </c>
      <c r="BD89" s="46">
        <v>665567.47</v>
      </c>
      <c r="BG89" s="36" t="s">
        <v>391</v>
      </c>
      <c r="BH89" s="36" t="s">
        <v>561</v>
      </c>
      <c r="BI89" s="36" t="s">
        <v>392</v>
      </c>
      <c r="BJ89" s="36" t="s">
        <v>393</v>
      </c>
      <c r="BK89" s="57">
        <f>BC89*0.1+199670.24</f>
        <v>257046.74599999998</v>
      </c>
      <c r="BL89" s="5">
        <v>45600</v>
      </c>
      <c r="BM89" s="5">
        <v>45659</v>
      </c>
      <c r="BN89" s="6" t="s">
        <v>1410</v>
      </c>
      <c r="BQ89" s="36" t="s">
        <v>302</v>
      </c>
      <c r="BR89" s="45" t="s">
        <v>1006</v>
      </c>
      <c r="BS89" s="36" t="s">
        <v>1411</v>
      </c>
      <c r="BT89" s="45" t="s">
        <v>584</v>
      </c>
      <c r="BU89" s="45" t="s">
        <v>1412</v>
      </c>
      <c r="BX89" s="36" t="s">
        <v>306</v>
      </c>
      <c r="BY89" s="36" t="s">
        <v>203</v>
      </c>
      <c r="CA89" s="36" t="s">
        <v>1020</v>
      </c>
      <c r="CG89" s="36" t="s">
        <v>398</v>
      </c>
      <c r="CH89" s="37">
        <v>45672</v>
      </c>
      <c r="CI89" s="36" t="s">
        <v>399</v>
      </c>
    </row>
    <row r="90" spans="1:87" s="3" customFormat="1" x14ac:dyDescent="0.25">
      <c r="A90" s="36">
        <v>2024</v>
      </c>
      <c r="B90" s="37">
        <v>45566</v>
      </c>
      <c r="C90" s="37">
        <v>45657</v>
      </c>
      <c r="D90" s="36" t="s">
        <v>192</v>
      </c>
      <c r="E90" s="36" t="s">
        <v>195</v>
      </c>
      <c r="F90" s="36" t="s">
        <v>200</v>
      </c>
      <c r="G90" s="3" t="s">
        <v>1414</v>
      </c>
      <c r="H90" s="36" t="s">
        <v>203</v>
      </c>
      <c r="I90" s="36" t="s">
        <v>977</v>
      </c>
      <c r="J90" s="3" t="s">
        <v>1415</v>
      </c>
      <c r="K90" s="45">
        <v>202483</v>
      </c>
      <c r="L90" s="3" t="s">
        <v>1416</v>
      </c>
      <c r="M90" s="5">
        <v>45561</v>
      </c>
      <c r="N90" s="45" t="s">
        <v>1417</v>
      </c>
      <c r="O90" s="45">
        <v>202483</v>
      </c>
      <c r="P90" s="5">
        <v>45569</v>
      </c>
      <c r="Q90" s="3">
        <v>202483</v>
      </c>
      <c r="R90" s="3">
        <v>202483</v>
      </c>
      <c r="S90" s="3" t="s">
        <v>1418</v>
      </c>
      <c r="T90" s="3" t="s">
        <v>1419</v>
      </c>
      <c r="U90" s="3" t="s">
        <v>1420</v>
      </c>
      <c r="V90" s="3" t="s">
        <v>1421</v>
      </c>
      <c r="W90" s="3" t="s">
        <v>533</v>
      </c>
      <c r="X90" s="3" t="s">
        <v>1046</v>
      </c>
      <c r="Y90" s="3" t="s">
        <v>534</v>
      </c>
      <c r="Z90" s="36" t="s">
        <v>205</v>
      </c>
      <c r="AC90" s="3" t="s">
        <v>550</v>
      </c>
      <c r="AD90" s="36" t="s">
        <v>212</v>
      </c>
      <c r="AE90" s="28" t="s">
        <v>558</v>
      </c>
      <c r="AF90" s="28">
        <v>2818</v>
      </c>
      <c r="AG90" s="28" t="s">
        <v>561</v>
      </c>
      <c r="AH90" s="28" t="s">
        <v>237</v>
      </c>
      <c r="AI90" s="28" t="s">
        <v>559</v>
      </c>
      <c r="AJ90" s="31">
        <v>1</v>
      </c>
      <c r="AK90" s="28" t="s">
        <v>387</v>
      </c>
      <c r="AL90" s="32">
        <v>1</v>
      </c>
      <c r="AM90" s="28" t="s">
        <v>387</v>
      </c>
      <c r="AN90" s="33">
        <v>3</v>
      </c>
      <c r="AO90" s="28" t="s">
        <v>284</v>
      </c>
      <c r="AP90" s="28">
        <v>23060</v>
      </c>
      <c r="AQ90" s="28" t="s">
        <v>561</v>
      </c>
      <c r="AR90" s="28" t="s">
        <v>561</v>
      </c>
      <c r="AS90" s="28" t="s">
        <v>561</v>
      </c>
      <c r="AT90" s="28" t="s">
        <v>561</v>
      </c>
      <c r="AU90" s="28" t="s">
        <v>499</v>
      </c>
      <c r="AV90" s="28" t="s">
        <v>389</v>
      </c>
      <c r="AW90" s="28" t="s">
        <v>390</v>
      </c>
      <c r="AX90" s="28" t="s">
        <v>390</v>
      </c>
      <c r="AY90" s="3" t="s">
        <v>1414</v>
      </c>
      <c r="AZ90" s="5">
        <v>45596</v>
      </c>
      <c r="BA90" s="5">
        <v>45600</v>
      </c>
      <c r="BB90" s="5">
        <v>45659</v>
      </c>
      <c r="BC90" s="46">
        <v>878566.39</v>
      </c>
      <c r="BD90" s="46">
        <v>1019137.01</v>
      </c>
      <c r="BG90" s="36" t="s">
        <v>391</v>
      </c>
      <c r="BH90" s="36" t="s">
        <v>561</v>
      </c>
      <c r="BI90" s="36" t="s">
        <v>392</v>
      </c>
      <c r="BJ90" s="36" t="s">
        <v>393</v>
      </c>
      <c r="BK90" s="57">
        <f>BC90*0.1+305741.1</f>
        <v>393597.739</v>
      </c>
      <c r="BL90" s="5">
        <v>45600</v>
      </c>
      <c r="BM90" s="5">
        <v>45659</v>
      </c>
      <c r="BN90" s="3" t="s">
        <v>1422</v>
      </c>
      <c r="BQ90" s="36" t="s">
        <v>302</v>
      </c>
      <c r="BR90" s="45" t="s">
        <v>1006</v>
      </c>
      <c r="BS90" s="36" t="s">
        <v>1423</v>
      </c>
      <c r="BT90" s="45" t="s">
        <v>397</v>
      </c>
      <c r="BU90" s="45" t="s">
        <v>1424</v>
      </c>
      <c r="BX90" s="36" t="s">
        <v>306</v>
      </c>
      <c r="BY90" s="36" t="s">
        <v>203</v>
      </c>
      <c r="CA90" s="36" t="s">
        <v>1020</v>
      </c>
      <c r="CG90" s="36" t="s">
        <v>398</v>
      </c>
      <c r="CH90" s="37">
        <v>45672</v>
      </c>
      <c r="CI90" s="36" t="s">
        <v>399</v>
      </c>
    </row>
    <row r="91" spans="1:87" s="3" customFormat="1" x14ac:dyDescent="0.25">
      <c r="A91" s="36">
        <v>2024</v>
      </c>
      <c r="B91" s="37">
        <v>45566</v>
      </c>
      <c r="C91" s="37">
        <v>45657</v>
      </c>
      <c r="D91" s="36" t="s">
        <v>192</v>
      </c>
      <c r="E91" s="36" t="s">
        <v>195</v>
      </c>
      <c r="F91" s="36" t="s">
        <v>200</v>
      </c>
      <c r="G91" s="45" t="s">
        <v>1425</v>
      </c>
      <c r="H91" s="36" t="s">
        <v>203</v>
      </c>
      <c r="I91" s="36" t="s">
        <v>977</v>
      </c>
      <c r="J91" s="48" t="s">
        <v>1426</v>
      </c>
      <c r="K91" s="45">
        <v>202484</v>
      </c>
      <c r="L91" s="6" t="s">
        <v>1427</v>
      </c>
      <c r="M91" s="5">
        <v>45561</v>
      </c>
      <c r="N91" s="45" t="s">
        <v>1428</v>
      </c>
      <c r="O91" s="45">
        <v>202484</v>
      </c>
      <c r="P91" s="5">
        <v>45569</v>
      </c>
      <c r="Q91" s="3">
        <v>202484</v>
      </c>
      <c r="R91" s="3">
        <v>202484</v>
      </c>
      <c r="S91" s="6" t="s">
        <v>1429</v>
      </c>
      <c r="T91" s="6" t="s">
        <v>1430</v>
      </c>
      <c r="U91" s="3" t="s">
        <v>1431</v>
      </c>
      <c r="V91" s="6" t="s">
        <v>1432</v>
      </c>
      <c r="AA91" s="3" t="s">
        <v>1413</v>
      </c>
      <c r="AC91" s="3" t="s">
        <v>1433</v>
      </c>
      <c r="AD91" s="36" t="s">
        <v>212</v>
      </c>
      <c r="AE91" s="45" t="s">
        <v>1434</v>
      </c>
      <c r="AF91" s="4">
        <v>1637</v>
      </c>
      <c r="AG91" s="28" t="s">
        <v>561</v>
      </c>
      <c r="AH91" s="28" t="s">
        <v>237</v>
      </c>
      <c r="AI91" s="28" t="s">
        <v>1435</v>
      </c>
      <c r="AJ91" s="31">
        <v>1</v>
      </c>
      <c r="AK91" s="28" t="s">
        <v>387</v>
      </c>
      <c r="AL91" s="32">
        <v>1</v>
      </c>
      <c r="AM91" s="28" t="s">
        <v>387</v>
      </c>
      <c r="AN91" s="33">
        <v>3</v>
      </c>
      <c r="AO91" s="28" t="s">
        <v>284</v>
      </c>
      <c r="AP91" s="28">
        <v>23070</v>
      </c>
      <c r="AQ91" s="28" t="s">
        <v>561</v>
      </c>
      <c r="AR91" s="28" t="s">
        <v>561</v>
      </c>
      <c r="AS91" s="28" t="s">
        <v>561</v>
      </c>
      <c r="AT91" s="28" t="s">
        <v>561</v>
      </c>
      <c r="AU91" s="28" t="s">
        <v>499</v>
      </c>
      <c r="AV91" s="28" t="s">
        <v>389</v>
      </c>
      <c r="AW91" s="28" t="s">
        <v>390</v>
      </c>
      <c r="AX91" s="28" t="s">
        <v>390</v>
      </c>
      <c r="AY91" s="45" t="s">
        <v>1425</v>
      </c>
      <c r="AZ91" s="5">
        <v>45596</v>
      </c>
      <c r="BA91" s="5">
        <v>45600</v>
      </c>
      <c r="BB91" s="5">
        <v>45659</v>
      </c>
      <c r="BC91" s="46">
        <v>828910.47</v>
      </c>
      <c r="BD91" s="46">
        <v>961536.15</v>
      </c>
      <c r="BG91" s="36" t="s">
        <v>391</v>
      </c>
      <c r="BH91" s="36" t="s">
        <v>561</v>
      </c>
      <c r="BI91" s="36" t="s">
        <v>392</v>
      </c>
      <c r="BJ91" s="36" t="s">
        <v>393</v>
      </c>
      <c r="BK91" s="57">
        <f>BC91*0.1+288460.85</f>
        <v>371351.897</v>
      </c>
      <c r="BL91" s="5">
        <v>45600</v>
      </c>
      <c r="BM91" s="5">
        <v>45659</v>
      </c>
      <c r="BN91" s="6" t="s">
        <v>1436</v>
      </c>
      <c r="BQ91" s="36" t="s">
        <v>302</v>
      </c>
      <c r="BR91" s="45" t="s">
        <v>1006</v>
      </c>
      <c r="BS91" s="36" t="s">
        <v>1423</v>
      </c>
      <c r="BT91" s="45" t="s">
        <v>397</v>
      </c>
      <c r="BU91" s="45" t="s">
        <v>1437</v>
      </c>
      <c r="BX91" s="36" t="s">
        <v>306</v>
      </c>
      <c r="BY91" s="36" t="s">
        <v>203</v>
      </c>
      <c r="CA91" s="36" t="s">
        <v>1020</v>
      </c>
      <c r="CG91" s="36" t="s">
        <v>398</v>
      </c>
      <c r="CH91" s="37">
        <v>45672</v>
      </c>
      <c r="CI91" s="36" t="s">
        <v>399</v>
      </c>
    </row>
    <row r="92" spans="1:87" s="3" customFormat="1" x14ac:dyDescent="0.25">
      <c r="A92" s="36">
        <v>2024</v>
      </c>
      <c r="B92" s="37">
        <v>45566</v>
      </c>
      <c r="C92" s="37">
        <v>45657</v>
      </c>
      <c r="D92" s="36" t="s">
        <v>192</v>
      </c>
      <c r="E92" s="36" t="s">
        <v>197</v>
      </c>
      <c r="F92" s="36" t="s">
        <v>200</v>
      </c>
      <c r="G92" s="3" t="s">
        <v>1438</v>
      </c>
      <c r="H92" s="36" t="s">
        <v>203</v>
      </c>
      <c r="I92" s="36" t="s">
        <v>1196</v>
      </c>
      <c r="J92" s="48" t="s">
        <v>916</v>
      </c>
      <c r="K92" s="45">
        <v>202485</v>
      </c>
      <c r="L92" s="3" t="s">
        <v>1439</v>
      </c>
      <c r="M92" s="5">
        <v>45567</v>
      </c>
      <c r="N92" s="45" t="s">
        <v>1440</v>
      </c>
      <c r="O92" s="45">
        <v>202485</v>
      </c>
      <c r="P92" s="5">
        <v>45580</v>
      </c>
      <c r="Q92" s="3">
        <v>202485</v>
      </c>
      <c r="R92" s="3">
        <v>202485</v>
      </c>
      <c r="T92" s="3" t="s">
        <v>1441</v>
      </c>
      <c r="U92" s="3" t="s">
        <v>1442</v>
      </c>
      <c r="V92" s="3" t="s">
        <v>1443</v>
      </c>
      <c r="W92" s="36" t="s">
        <v>605</v>
      </c>
      <c r="X92" s="36" t="s">
        <v>1060</v>
      </c>
      <c r="Y92" s="36" t="s">
        <v>607</v>
      </c>
      <c r="Z92" s="36" t="s">
        <v>204</v>
      </c>
      <c r="AA92" s="36"/>
      <c r="AB92" s="36"/>
      <c r="AC92" s="36" t="s">
        <v>680</v>
      </c>
      <c r="AD92" s="36" t="s">
        <v>220</v>
      </c>
      <c r="AE92" s="36" t="s">
        <v>1061</v>
      </c>
      <c r="AF92" s="36" t="s">
        <v>439</v>
      </c>
      <c r="AG92" s="36" t="s">
        <v>561</v>
      </c>
      <c r="AH92" s="36" t="s">
        <v>237</v>
      </c>
      <c r="AI92" s="36" t="s">
        <v>1062</v>
      </c>
      <c r="AJ92" s="38">
        <v>1</v>
      </c>
      <c r="AK92" s="36" t="s">
        <v>387</v>
      </c>
      <c r="AL92" s="39">
        <v>1</v>
      </c>
      <c r="AM92" s="36" t="s">
        <v>387</v>
      </c>
      <c r="AN92" s="40">
        <v>3</v>
      </c>
      <c r="AO92" s="36" t="s">
        <v>284</v>
      </c>
      <c r="AP92" s="36">
        <v>23050</v>
      </c>
      <c r="AQ92" s="36" t="s">
        <v>561</v>
      </c>
      <c r="AR92" s="36" t="s">
        <v>561</v>
      </c>
      <c r="AS92" s="36" t="s">
        <v>561</v>
      </c>
      <c r="AT92" s="36" t="s">
        <v>561</v>
      </c>
      <c r="AU92" s="36" t="s">
        <v>599</v>
      </c>
      <c r="AV92" s="36" t="s">
        <v>389</v>
      </c>
      <c r="AW92" s="36" t="s">
        <v>390</v>
      </c>
      <c r="AX92" s="36" t="s">
        <v>390</v>
      </c>
      <c r="AY92" s="3" t="s">
        <v>1438</v>
      </c>
      <c r="AZ92" s="5">
        <v>45580</v>
      </c>
      <c r="BA92" s="5">
        <v>45593</v>
      </c>
      <c r="BB92" s="5">
        <v>45637</v>
      </c>
      <c r="BC92" s="46">
        <v>554610</v>
      </c>
      <c r="BD92" s="46">
        <v>643347.6</v>
      </c>
      <c r="BG92" s="36" t="s">
        <v>391</v>
      </c>
      <c r="BH92" s="36" t="s">
        <v>561</v>
      </c>
      <c r="BI92" s="36" t="s">
        <v>392</v>
      </c>
      <c r="BJ92" s="36" t="s">
        <v>600</v>
      </c>
      <c r="BK92" s="57">
        <f>BC92*0.1</f>
        <v>55461</v>
      </c>
      <c r="BL92" s="5">
        <v>45593</v>
      </c>
      <c r="BM92" s="5">
        <v>45637</v>
      </c>
      <c r="BN92" s="3" t="s">
        <v>1444</v>
      </c>
      <c r="BQ92" s="36" t="s">
        <v>303</v>
      </c>
      <c r="BR92" s="36" t="s">
        <v>396</v>
      </c>
      <c r="BS92" s="36" t="s">
        <v>1206</v>
      </c>
      <c r="BT92" s="45" t="s">
        <v>397</v>
      </c>
      <c r="BU92" s="45" t="s">
        <v>1445</v>
      </c>
      <c r="BX92" s="36" t="s">
        <v>306</v>
      </c>
      <c r="BY92" s="36" t="s">
        <v>203</v>
      </c>
      <c r="CA92" s="36" t="s">
        <v>1020</v>
      </c>
      <c r="CG92" s="36" t="s">
        <v>398</v>
      </c>
      <c r="CH92" s="37">
        <v>45672</v>
      </c>
      <c r="CI92" s="36" t="s">
        <v>399</v>
      </c>
    </row>
    <row r="93" spans="1:87" s="3" customFormat="1" x14ac:dyDescent="0.25">
      <c r="A93" s="36">
        <v>2024</v>
      </c>
      <c r="B93" s="37">
        <v>45566</v>
      </c>
      <c r="C93" s="37">
        <v>45657</v>
      </c>
      <c r="D93" s="36" t="s">
        <v>192</v>
      </c>
      <c r="E93" s="36" t="s">
        <v>197</v>
      </c>
      <c r="F93" s="36" t="s">
        <v>200</v>
      </c>
      <c r="G93" s="3" t="s">
        <v>1446</v>
      </c>
      <c r="H93" s="36" t="s">
        <v>203</v>
      </c>
      <c r="I93" s="36" t="s">
        <v>1196</v>
      </c>
      <c r="J93" s="48" t="s">
        <v>916</v>
      </c>
      <c r="K93" s="45">
        <v>202486</v>
      </c>
      <c r="L93" s="3" t="s">
        <v>1447</v>
      </c>
      <c r="M93" s="5">
        <v>45567</v>
      </c>
      <c r="N93" s="45" t="s">
        <v>1448</v>
      </c>
      <c r="O93" s="45">
        <v>202486</v>
      </c>
      <c r="P93" s="5">
        <v>45580</v>
      </c>
      <c r="Q93" s="3">
        <v>202486</v>
      </c>
      <c r="R93" s="3">
        <v>202486</v>
      </c>
      <c r="T93" s="6" t="s">
        <v>1449</v>
      </c>
      <c r="U93" s="3" t="s">
        <v>1450</v>
      </c>
      <c r="V93" s="3" t="s">
        <v>1451</v>
      </c>
      <c r="W93" s="36" t="s">
        <v>605</v>
      </c>
      <c r="X93" s="36" t="s">
        <v>1060</v>
      </c>
      <c r="Y93" s="36" t="s">
        <v>607</v>
      </c>
      <c r="Z93" s="36" t="s">
        <v>204</v>
      </c>
      <c r="AA93" s="36"/>
      <c r="AB93" s="36"/>
      <c r="AC93" s="36" t="s">
        <v>680</v>
      </c>
      <c r="AD93" s="36" t="s">
        <v>220</v>
      </c>
      <c r="AE93" s="36" t="s">
        <v>1061</v>
      </c>
      <c r="AF93" s="36" t="s">
        <v>439</v>
      </c>
      <c r="AG93" s="36" t="s">
        <v>561</v>
      </c>
      <c r="AH93" s="36" t="s">
        <v>237</v>
      </c>
      <c r="AI93" s="36" t="s">
        <v>1062</v>
      </c>
      <c r="AJ93" s="38">
        <v>1</v>
      </c>
      <c r="AK93" s="36" t="s">
        <v>387</v>
      </c>
      <c r="AL93" s="39">
        <v>1</v>
      </c>
      <c r="AM93" s="36" t="s">
        <v>387</v>
      </c>
      <c r="AN93" s="40">
        <v>3</v>
      </c>
      <c r="AO93" s="36" t="s">
        <v>284</v>
      </c>
      <c r="AP93" s="36">
        <v>23050</v>
      </c>
      <c r="AQ93" s="36" t="s">
        <v>561</v>
      </c>
      <c r="AR93" s="36" t="s">
        <v>561</v>
      </c>
      <c r="AS93" s="36" t="s">
        <v>561</v>
      </c>
      <c r="AT93" s="36" t="s">
        <v>561</v>
      </c>
      <c r="AU93" s="36" t="s">
        <v>599</v>
      </c>
      <c r="AV93" s="36" t="s">
        <v>389</v>
      </c>
      <c r="AW93" s="36" t="s">
        <v>390</v>
      </c>
      <c r="AX93" s="36" t="s">
        <v>390</v>
      </c>
      <c r="AY93" s="3" t="s">
        <v>1446</v>
      </c>
      <c r="AZ93" s="5">
        <v>45580</v>
      </c>
      <c r="BA93" s="5">
        <v>45593</v>
      </c>
      <c r="BB93" s="5">
        <v>45637</v>
      </c>
      <c r="BC93" s="46">
        <v>745110</v>
      </c>
      <c r="BD93" s="46">
        <v>864327.6</v>
      </c>
      <c r="BG93" s="36" t="s">
        <v>391</v>
      </c>
      <c r="BH93" s="36" t="s">
        <v>561</v>
      </c>
      <c r="BI93" s="36" t="s">
        <v>392</v>
      </c>
      <c r="BJ93" s="36" t="s">
        <v>600</v>
      </c>
      <c r="BK93" s="57">
        <f>BC93*0.1</f>
        <v>74511</v>
      </c>
      <c r="BL93" s="5">
        <v>45593</v>
      </c>
      <c r="BM93" s="5">
        <v>45637</v>
      </c>
      <c r="BN93" s="6" t="s">
        <v>1452</v>
      </c>
      <c r="BQ93" s="36" t="s">
        <v>303</v>
      </c>
      <c r="BR93" s="36" t="s">
        <v>396</v>
      </c>
      <c r="BS93" s="36" t="s">
        <v>1206</v>
      </c>
      <c r="BT93" s="45" t="s">
        <v>1453</v>
      </c>
      <c r="BU93" s="45" t="s">
        <v>1454</v>
      </c>
      <c r="BX93" s="36" t="s">
        <v>306</v>
      </c>
      <c r="BY93" s="36" t="s">
        <v>203</v>
      </c>
      <c r="CA93" s="36" t="s">
        <v>1020</v>
      </c>
      <c r="CG93" s="36" t="s">
        <v>398</v>
      </c>
      <c r="CH93" s="37">
        <v>45672</v>
      </c>
      <c r="CI93" s="36" t="s">
        <v>399</v>
      </c>
    </row>
    <row r="94" spans="1:87" s="3" customFormat="1" x14ac:dyDescent="0.25">
      <c r="A94" s="36">
        <v>2024</v>
      </c>
      <c r="B94" s="37">
        <v>45566</v>
      </c>
      <c r="C94" s="37">
        <v>45657</v>
      </c>
      <c r="D94" s="36" t="s">
        <v>191</v>
      </c>
      <c r="E94" s="36" t="s">
        <v>195</v>
      </c>
      <c r="F94" s="36" t="s">
        <v>200</v>
      </c>
      <c r="G94" s="3" t="s">
        <v>1455</v>
      </c>
      <c r="H94" s="36" t="s">
        <v>203</v>
      </c>
      <c r="I94" s="36" t="s">
        <v>492</v>
      </c>
      <c r="J94" s="3" t="s">
        <v>1456</v>
      </c>
      <c r="K94" s="45">
        <v>202487</v>
      </c>
      <c r="L94" s="6" t="s">
        <v>1457</v>
      </c>
      <c r="M94" s="5">
        <v>45567</v>
      </c>
      <c r="N94" s="45" t="s">
        <v>1458</v>
      </c>
      <c r="O94" s="45">
        <v>202487</v>
      </c>
      <c r="P94" s="5">
        <v>45572</v>
      </c>
      <c r="Q94" s="3">
        <v>202487</v>
      </c>
      <c r="R94" s="3">
        <v>202487</v>
      </c>
      <c r="S94" s="3" t="s">
        <v>1459</v>
      </c>
      <c r="T94" s="6" t="s">
        <v>1460</v>
      </c>
      <c r="U94" s="6" t="s">
        <v>1461</v>
      </c>
      <c r="V94" s="9" t="s">
        <v>1462</v>
      </c>
      <c r="AA94" s="3" t="s">
        <v>769</v>
      </c>
      <c r="AC94" s="3" t="s">
        <v>770</v>
      </c>
      <c r="AD94" s="36" t="s">
        <v>212</v>
      </c>
      <c r="AE94" s="45" t="s">
        <v>771</v>
      </c>
      <c r="AF94" s="3">
        <v>4765</v>
      </c>
      <c r="AG94" s="36" t="s">
        <v>561</v>
      </c>
      <c r="AH94" s="36" t="s">
        <v>237</v>
      </c>
      <c r="AI94" s="36" t="s">
        <v>481</v>
      </c>
      <c r="AJ94" s="38">
        <v>1</v>
      </c>
      <c r="AK94" s="36" t="s">
        <v>387</v>
      </c>
      <c r="AL94" s="39">
        <v>1</v>
      </c>
      <c r="AM94" s="36" t="s">
        <v>387</v>
      </c>
      <c r="AN94" s="40">
        <v>3</v>
      </c>
      <c r="AO94" s="36" t="s">
        <v>284</v>
      </c>
      <c r="AP94" s="36">
        <v>23060</v>
      </c>
      <c r="AQ94" s="36" t="s">
        <v>561</v>
      </c>
      <c r="AR94" s="36" t="s">
        <v>561</v>
      </c>
      <c r="AS94" s="36" t="s">
        <v>561</v>
      </c>
      <c r="AT94" s="36" t="s">
        <v>561</v>
      </c>
      <c r="AU94" s="28" t="s">
        <v>499</v>
      </c>
      <c r="AV94" s="36" t="s">
        <v>389</v>
      </c>
      <c r="AW94" s="36" t="s">
        <v>390</v>
      </c>
      <c r="AX94" s="36" t="s">
        <v>390</v>
      </c>
      <c r="AY94" s="3" t="s">
        <v>1463</v>
      </c>
      <c r="AZ94" s="5">
        <v>45581</v>
      </c>
      <c r="BA94" s="5">
        <v>45593</v>
      </c>
      <c r="BB94" s="5">
        <v>45712</v>
      </c>
      <c r="BC94" s="46">
        <v>9922230.3399999999</v>
      </c>
      <c r="BD94" s="46">
        <v>11509787.189999999</v>
      </c>
      <c r="BG94" s="36" t="s">
        <v>391</v>
      </c>
      <c r="BH94" s="36" t="s">
        <v>561</v>
      </c>
      <c r="BI94" s="36" t="s">
        <v>392</v>
      </c>
      <c r="BJ94" s="36" t="s">
        <v>393</v>
      </c>
      <c r="BK94" s="57">
        <f>BC94*0.1+3452936.16</f>
        <v>4445159.1940000001</v>
      </c>
      <c r="BL94" s="5">
        <v>45593</v>
      </c>
      <c r="BM94" s="5">
        <v>45712</v>
      </c>
      <c r="BN94" s="3" t="s">
        <v>1464</v>
      </c>
      <c r="BQ94" s="36" t="s">
        <v>303</v>
      </c>
      <c r="BR94" s="36" t="s">
        <v>396</v>
      </c>
      <c r="BS94" s="36" t="s">
        <v>1465</v>
      </c>
      <c r="BT94" s="45" t="s">
        <v>397</v>
      </c>
      <c r="BU94" s="45" t="s">
        <v>1466</v>
      </c>
      <c r="BX94" s="36" t="s">
        <v>306</v>
      </c>
      <c r="BY94" s="36" t="s">
        <v>203</v>
      </c>
      <c r="CA94" s="36" t="s">
        <v>1020</v>
      </c>
      <c r="CG94" s="36" t="s">
        <v>398</v>
      </c>
      <c r="CH94" s="37">
        <v>45672</v>
      </c>
      <c r="CI94" s="36" t="s">
        <v>399</v>
      </c>
    </row>
    <row r="95" spans="1:87" s="3" customFormat="1" x14ac:dyDescent="0.25">
      <c r="A95" s="36">
        <v>2024</v>
      </c>
      <c r="B95" s="37">
        <v>45566</v>
      </c>
      <c r="C95" s="37">
        <v>45657</v>
      </c>
      <c r="D95" s="36" t="s">
        <v>192</v>
      </c>
      <c r="E95" s="36" t="s">
        <v>195</v>
      </c>
      <c r="F95" s="36" t="s">
        <v>200</v>
      </c>
      <c r="G95" s="45" t="s">
        <v>1469</v>
      </c>
      <c r="H95" s="36" t="s">
        <v>203</v>
      </c>
      <c r="I95" s="36" t="s">
        <v>977</v>
      </c>
      <c r="J95" s="48" t="s">
        <v>1470</v>
      </c>
      <c r="K95" s="45">
        <v>202488</v>
      </c>
      <c r="L95" s="3" t="s">
        <v>1471</v>
      </c>
      <c r="M95" s="5">
        <v>45588</v>
      </c>
      <c r="N95" s="45" t="s">
        <v>1472</v>
      </c>
      <c r="O95" s="45">
        <v>202488</v>
      </c>
      <c r="P95" s="5">
        <v>45593</v>
      </c>
      <c r="Q95" s="3">
        <v>202488</v>
      </c>
      <c r="R95" s="3">
        <v>202488</v>
      </c>
      <c r="S95" s="3" t="s">
        <v>1476</v>
      </c>
      <c r="T95" s="6" t="s">
        <v>1473</v>
      </c>
      <c r="U95" s="6" t="s">
        <v>1474</v>
      </c>
      <c r="V95" s="6" t="s">
        <v>1475</v>
      </c>
      <c r="W95" s="3" t="s">
        <v>533</v>
      </c>
      <c r="X95" s="3" t="s">
        <v>1046</v>
      </c>
      <c r="Y95" s="3" t="s">
        <v>534</v>
      </c>
      <c r="Z95" s="36" t="s">
        <v>205</v>
      </c>
      <c r="AC95" s="3" t="s">
        <v>550</v>
      </c>
      <c r="AD95" s="36" t="s">
        <v>212</v>
      </c>
      <c r="AE95" s="28" t="s">
        <v>558</v>
      </c>
      <c r="AF95" s="28">
        <v>2818</v>
      </c>
      <c r="AG95" s="28" t="s">
        <v>561</v>
      </c>
      <c r="AH95" s="28" t="s">
        <v>237</v>
      </c>
      <c r="AI95" s="28" t="s">
        <v>559</v>
      </c>
      <c r="AJ95" s="31">
        <v>1</v>
      </c>
      <c r="AK95" s="28" t="s">
        <v>387</v>
      </c>
      <c r="AL95" s="32">
        <v>1</v>
      </c>
      <c r="AM95" s="28" t="s">
        <v>387</v>
      </c>
      <c r="AN95" s="33">
        <v>3</v>
      </c>
      <c r="AO95" s="28" t="s">
        <v>284</v>
      </c>
      <c r="AP95" s="28">
        <v>23060</v>
      </c>
      <c r="AQ95" s="28" t="s">
        <v>561</v>
      </c>
      <c r="AR95" s="28" t="s">
        <v>561</v>
      </c>
      <c r="AS95" s="28" t="s">
        <v>561</v>
      </c>
      <c r="AT95" s="28" t="s">
        <v>561</v>
      </c>
      <c r="AU95" s="28" t="s">
        <v>499</v>
      </c>
      <c r="AV95" s="28" t="s">
        <v>389</v>
      </c>
      <c r="AW95" s="28" t="s">
        <v>390</v>
      </c>
      <c r="AX95" s="28" t="s">
        <v>390</v>
      </c>
      <c r="AY95" s="3" t="s">
        <v>1469</v>
      </c>
      <c r="AZ95" s="5">
        <v>45616</v>
      </c>
      <c r="BA95" s="5">
        <v>45621</v>
      </c>
      <c r="BB95" s="5">
        <v>45710</v>
      </c>
      <c r="BC95" s="46">
        <v>3310779.06</v>
      </c>
      <c r="BD95" s="46">
        <v>3840503.7140000002</v>
      </c>
      <c r="BG95" s="36" t="s">
        <v>391</v>
      </c>
      <c r="BH95" s="36" t="s">
        <v>561</v>
      </c>
      <c r="BI95" s="36" t="s">
        <v>392</v>
      </c>
      <c r="BJ95" s="36" t="s">
        <v>393</v>
      </c>
      <c r="BK95" s="57">
        <f>BC95*0.1+1152151.11</f>
        <v>1483229.0160000001</v>
      </c>
      <c r="BL95" s="5">
        <v>45621</v>
      </c>
      <c r="BM95" s="5">
        <v>45710</v>
      </c>
      <c r="BN95" s="3" t="s">
        <v>1477</v>
      </c>
      <c r="BQ95" s="36" t="s">
        <v>302</v>
      </c>
      <c r="BR95" s="45" t="s">
        <v>1006</v>
      </c>
      <c r="BS95" s="36" t="s">
        <v>1478</v>
      </c>
      <c r="BT95" s="45" t="s">
        <v>397</v>
      </c>
      <c r="BU95" s="45" t="s">
        <v>1479</v>
      </c>
      <c r="BX95" s="36" t="s">
        <v>306</v>
      </c>
      <c r="BY95" s="36" t="s">
        <v>203</v>
      </c>
      <c r="CA95" s="36" t="s">
        <v>1020</v>
      </c>
      <c r="CG95" s="36" t="s">
        <v>398</v>
      </c>
      <c r="CH95" s="37">
        <v>45672</v>
      </c>
      <c r="CI95" s="36" t="s">
        <v>399</v>
      </c>
    </row>
    <row r="96" spans="1:87" s="3" customFormat="1" x14ac:dyDescent="0.25">
      <c r="A96" s="36">
        <v>2024</v>
      </c>
      <c r="B96" s="37">
        <v>45566</v>
      </c>
      <c r="C96" s="37">
        <v>45657</v>
      </c>
      <c r="D96" s="36" t="s">
        <v>192</v>
      </c>
      <c r="E96" s="36" t="s">
        <v>195</v>
      </c>
      <c r="F96" s="36" t="s">
        <v>200</v>
      </c>
      <c r="G96" s="3" t="s">
        <v>1480</v>
      </c>
      <c r="H96" s="36" t="s">
        <v>203</v>
      </c>
      <c r="I96" s="36" t="s">
        <v>1196</v>
      </c>
      <c r="J96" s="3" t="s">
        <v>1481</v>
      </c>
      <c r="K96" s="45">
        <v>202489</v>
      </c>
      <c r="L96" s="3" t="s">
        <v>1483</v>
      </c>
      <c r="M96" s="5">
        <v>45600</v>
      </c>
      <c r="N96" s="45" t="s">
        <v>1484</v>
      </c>
      <c r="O96" s="45">
        <v>202489</v>
      </c>
      <c r="P96" s="5">
        <v>45603</v>
      </c>
      <c r="Q96" s="3">
        <v>202489</v>
      </c>
      <c r="R96" s="3">
        <v>202489</v>
      </c>
      <c r="S96" s="3" t="s">
        <v>1485</v>
      </c>
      <c r="T96" s="3" t="s">
        <v>1486</v>
      </c>
      <c r="U96" s="3" t="s">
        <v>1482</v>
      </c>
      <c r="V96" s="3" t="s">
        <v>1487</v>
      </c>
      <c r="W96" s="3" t="s">
        <v>594</v>
      </c>
      <c r="X96" s="28" t="s">
        <v>595</v>
      </c>
      <c r="Y96" s="28" t="s">
        <v>1055</v>
      </c>
      <c r="Z96" s="28" t="s">
        <v>204</v>
      </c>
      <c r="AA96" s="28"/>
      <c r="AB96" s="28"/>
      <c r="AC96" s="28" t="s">
        <v>597</v>
      </c>
      <c r="AD96" s="28" t="s">
        <v>212</v>
      </c>
      <c r="AE96" s="28" t="s">
        <v>598</v>
      </c>
      <c r="AF96" s="28">
        <v>2380</v>
      </c>
      <c r="AG96" s="28" t="s">
        <v>561</v>
      </c>
      <c r="AH96" s="28" t="s">
        <v>237</v>
      </c>
      <c r="AI96" s="28" t="s">
        <v>271</v>
      </c>
      <c r="AJ96" s="31">
        <v>1</v>
      </c>
      <c r="AK96" s="28" t="s">
        <v>387</v>
      </c>
      <c r="AL96" s="32">
        <v>1</v>
      </c>
      <c r="AM96" s="28" t="s">
        <v>387</v>
      </c>
      <c r="AN96" s="33">
        <v>3</v>
      </c>
      <c r="AO96" s="28" t="s">
        <v>284</v>
      </c>
      <c r="AP96" s="28">
        <v>23020</v>
      </c>
      <c r="AQ96" s="28" t="s">
        <v>561</v>
      </c>
      <c r="AR96" s="28" t="s">
        <v>561</v>
      </c>
      <c r="AS96" s="28" t="s">
        <v>561</v>
      </c>
      <c r="AT96" s="28" t="s">
        <v>561</v>
      </c>
      <c r="AU96" s="36" t="s">
        <v>599</v>
      </c>
      <c r="AV96" s="28" t="s">
        <v>389</v>
      </c>
      <c r="AW96" s="28" t="s">
        <v>390</v>
      </c>
      <c r="AX96" s="28" t="s">
        <v>390</v>
      </c>
      <c r="AY96" s="3" t="s">
        <v>1480</v>
      </c>
      <c r="AZ96" s="5">
        <v>45609</v>
      </c>
      <c r="BA96" s="5">
        <v>45621</v>
      </c>
      <c r="BB96" s="5">
        <v>45680</v>
      </c>
      <c r="BC96" s="46">
        <v>813385</v>
      </c>
      <c r="BD96" s="46">
        <v>943526.6</v>
      </c>
      <c r="BG96" s="36" t="s">
        <v>391</v>
      </c>
      <c r="BH96" s="36" t="s">
        <v>561</v>
      </c>
      <c r="BI96" s="36" t="s">
        <v>392</v>
      </c>
      <c r="BJ96" s="36" t="s">
        <v>600</v>
      </c>
      <c r="BK96" s="57">
        <f>BC96*0.1+1152151.11</f>
        <v>1233489.6100000001</v>
      </c>
      <c r="BL96" s="5">
        <v>45621</v>
      </c>
      <c r="BM96" s="5">
        <v>45680</v>
      </c>
      <c r="BN96" s="6" t="s">
        <v>1497</v>
      </c>
      <c r="BQ96" s="36" t="s">
        <v>303</v>
      </c>
      <c r="BR96" s="36" t="s">
        <v>396</v>
      </c>
      <c r="BS96" s="36" t="s">
        <v>1398</v>
      </c>
      <c r="BT96" s="45" t="s">
        <v>756</v>
      </c>
      <c r="BU96" s="45" t="s">
        <v>1488</v>
      </c>
      <c r="BX96" s="36" t="s">
        <v>306</v>
      </c>
      <c r="BY96" s="36" t="s">
        <v>203</v>
      </c>
      <c r="CA96" s="36" t="s">
        <v>1020</v>
      </c>
      <c r="CG96" s="36" t="s">
        <v>398</v>
      </c>
      <c r="CH96" s="37">
        <v>45672</v>
      </c>
      <c r="CI96" s="36" t="s">
        <v>399</v>
      </c>
    </row>
    <row r="97" spans="1:87" s="3" customFormat="1" x14ac:dyDescent="0.25">
      <c r="A97" s="36">
        <v>2024</v>
      </c>
      <c r="B97" s="37">
        <v>45566</v>
      </c>
      <c r="C97" s="37">
        <v>45657</v>
      </c>
      <c r="D97" s="36" t="s">
        <v>192</v>
      </c>
      <c r="E97" s="36" t="s">
        <v>195</v>
      </c>
      <c r="F97" s="36" t="s">
        <v>200</v>
      </c>
      <c r="G97" s="3" t="s">
        <v>1490</v>
      </c>
      <c r="H97" s="36" t="s">
        <v>203</v>
      </c>
      <c r="I97" s="36" t="s">
        <v>427</v>
      </c>
      <c r="J97" s="48" t="s">
        <v>1491</v>
      </c>
      <c r="K97" s="45">
        <v>202490</v>
      </c>
      <c r="L97" s="3" t="s">
        <v>1489</v>
      </c>
      <c r="M97" s="5">
        <v>45603</v>
      </c>
      <c r="N97" s="45" t="s">
        <v>1492</v>
      </c>
      <c r="O97" s="45">
        <v>202490</v>
      </c>
      <c r="P97" s="5">
        <v>45608</v>
      </c>
      <c r="Q97" s="3">
        <v>202490</v>
      </c>
      <c r="R97" s="3">
        <v>202490</v>
      </c>
      <c r="S97" s="3" t="s">
        <v>1493</v>
      </c>
      <c r="T97" s="3" t="s">
        <v>1494</v>
      </c>
      <c r="U97" s="6" t="s">
        <v>1495</v>
      </c>
      <c r="V97" s="9" t="s">
        <v>1496</v>
      </c>
      <c r="W97" s="4" t="s">
        <v>757</v>
      </c>
      <c r="X97" s="4" t="s">
        <v>1033</v>
      </c>
      <c r="Y97" s="4" t="s">
        <v>1098</v>
      </c>
      <c r="Z97" s="36" t="s">
        <v>204</v>
      </c>
      <c r="AA97" s="36"/>
      <c r="AB97" s="36"/>
      <c r="AC97" s="36" t="s">
        <v>964</v>
      </c>
      <c r="AD97" s="36" t="s">
        <v>212</v>
      </c>
      <c r="AE97" s="36" t="s">
        <v>965</v>
      </c>
      <c r="AF97" s="36">
        <v>283</v>
      </c>
      <c r="AG97" s="36" t="s">
        <v>561</v>
      </c>
      <c r="AH97" s="36" t="s">
        <v>237</v>
      </c>
      <c r="AI97" s="36" t="s">
        <v>966</v>
      </c>
      <c r="AJ97" s="38">
        <v>1</v>
      </c>
      <c r="AK97" s="36" t="s">
        <v>387</v>
      </c>
      <c r="AL97" s="39">
        <v>1</v>
      </c>
      <c r="AM97" s="36" t="s">
        <v>387</v>
      </c>
      <c r="AN97" s="40">
        <v>3</v>
      </c>
      <c r="AO97" s="36" t="s">
        <v>284</v>
      </c>
      <c r="AP97" s="36">
        <v>23088</v>
      </c>
      <c r="AQ97" s="36" t="s">
        <v>561</v>
      </c>
      <c r="AR97" s="36" t="s">
        <v>561</v>
      </c>
      <c r="AS97" s="36" t="s">
        <v>561</v>
      </c>
      <c r="AT97" s="36" t="s">
        <v>561</v>
      </c>
      <c r="AU97" s="36" t="s">
        <v>388</v>
      </c>
      <c r="AV97" s="36" t="s">
        <v>389</v>
      </c>
      <c r="AW97" s="36" t="s">
        <v>390</v>
      </c>
      <c r="AX97" s="36" t="s">
        <v>390</v>
      </c>
      <c r="AY97" s="3" t="s">
        <v>1490</v>
      </c>
      <c r="AZ97" s="5">
        <v>45618</v>
      </c>
      <c r="BA97" s="5">
        <v>45628</v>
      </c>
      <c r="BB97" s="5">
        <v>45687</v>
      </c>
      <c r="BC97" s="46">
        <v>816631.7</v>
      </c>
      <c r="BD97" s="46">
        <v>947292.77</v>
      </c>
      <c r="BG97" s="36" t="s">
        <v>391</v>
      </c>
      <c r="BH97" s="36" t="s">
        <v>561</v>
      </c>
      <c r="BI97" s="36" t="s">
        <v>392</v>
      </c>
      <c r="BJ97" s="45" t="s">
        <v>393</v>
      </c>
      <c r="BK97" s="57">
        <f>BC97*0.1+284187.83</f>
        <v>365851</v>
      </c>
      <c r="BL97" s="5">
        <v>45628</v>
      </c>
      <c r="BM97" s="5">
        <v>45687</v>
      </c>
      <c r="BN97" s="6" t="s">
        <v>1498</v>
      </c>
      <c r="BQ97" s="36" t="s">
        <v>303</v>
      </c>
      <c r="BR97" s="36" t="s">
        <v>396</v>
      </c>
      <c r="BS97" s="36" t="s">
        <v>947</v>
      </c>
      <c r="BT97" s="45" t="s">
        <v>397</v>
      </c>
      <c r="BU97" s="36" t="s">
        <v>1025</v>
      </c>
      <c r="BX97" s="36" t="s">
        <v>306</v>
      </c>
      <c r="BY97" s="36" t="s">
        <v>203</v>
      </c>
      <c r="CA97" s="36" t="s">
        <v>1020</v>
      </c>
      <c r="CG97" s="36" t="s">
        <v>398</v>
      </c>
      <c r="CH97" s="37">
        <v>45672</v>
      </c>
      <c r="CI97" s="36" t="s">
        <v>399</v>
      </c>
    </row>
    <row r="98" spans="1:87" s="3" customFormat="1" x14ac:dyDescent="0.25">
      <c r="A98" s="36">
        <v>2024</v>
      </c>
      <c r="B98" s="37">
        <v>45566</v>
      </c>
      <c r="C98" s="37">
        <v>45657</v>
      </c>
      <c r="D98" s="36" t="s">
        <v>192</v>
      </c>
      <c r="E98" s="36" t="s">
        <v>195</v>
      </c>
      <c r="F98" s="36" t="s">
        <v>200</v>
      </c>
      <c r="G98" s="3" t="s">
        <v>1501</v>
      </c>
      <c r="H98" s="36" t="s">
        <v>203</v>
      </c>
      <c r="I98" s="36" t="s">
        <v>427</v>
      </c>
      <c r="J98" s="48" t="s">
        <v>1491</v>
      </c>
      <c r="K98" s="45">
        <v>202491</v>
      </c>
      <c r="L98" s="3" t="s">
        <v>1502</v>
      </c>
      <c r="M98" s="5">
        <v>45603</v>
      </c>
      <c r="N98" s="45" t="s">
        <v>1503</v>
      </c>
      <c r="O98" s="45">
        <v>202491</v>
      </c>
      <c r="P98" s="5">
        <v>45608</v>
      </c>
      <c r="Q98" s="3">
        <v>202491</v>
      </c>
      <c r="R98" s="3">
        <v>202491</v>
      </c>
      <c r="S98" s="3" t="s">
        <v>1504</v>
      </c>
      <c r="T98" s="3" t="s">
        <v>1505</v>
      </c>
      <c r="U98" s="3" t="s">
        <v>1506</v>
      </c>
      <c r="V98" s="3" t="s">
        <v>1507</v>
      </c>
      <c r="W98" s="3" t="s">
        <v>774</v>
      </c>
      <c r="X98" s="36" t="s">
        <v>775</v>
      </c>
      <c r="Y98" s="36" t="s">
        <v>776</v>
      </c>
      <c r="Z98" s="36" t="s">
        <v>205</v>
      </c>
      <c r="AA98" s="36"/>
      <c r="AB98" s="36"/>
      <c r="AC98" s="36" t="s">
        <v>801</v>
      </c>
      <c r="AD98" s="36" t="s">
        <v>212</v>
      </c>
      <c r="AE98" s="36" t="s">
        <v>802</v>
      </c>
      <c r="AF98" s="36" t="s">
        <v>439</v>
      </c>
      <c r="AG98" s="36" t="s">
        <v>561</v>
      </c>
      <c r="AH98" s="36" t="s">
        <v>237</v>
      </c>
      <c r="AI98" s="36" t="s">
        <v>1076</v>
      </c>
      <c r="AJ98" s="38">
        <v>1</v>
      </c>
      <c r="AK98" s="36" t="s">
        <v>1077</v>
      </c>
      <c r="AL98" s="39">
        <v>2</v>
      </c>
      <c r="AM98" s="36" t="s">
        <v>803</v>
      </c>
      <c r="AN98" s="40">
        <v>3</v>
      </c>
      <c r="AO98" s="36" t="s">
        <v>284</v>
      </c>
      <c r="AP98" s="36">
        <v>23920</v>
      </c>
      <c r="AQ98" s="36" t="s">
        <v>561</v>
      </c>
      <c r="AR98" s="36" t="s">
        <v>561</v>
      </c>
      <c r="AS98" s="36" t="s">
        <v>561</v>
      </c>
      <c r="AT98" s="36" t="s">
        <v>561</v>
      </c>
      <c r="AU98" s="36" t="s">
        <v>388</v>
      </c>
      <c r="AV98" s="36" t="s">
        <v>389</v>
      </c>
      <c r="AW98" s="36" t="s">
        <v>390</v>
      </c>
      <c r="AX98" s="36" t="s">
        <v>390</v>
      </c>
      <c r="AY98" s="3" t="s">
        <v>1501</v>
      </c>
      <c r="AZ98" s="5">
        <v>45618</v>
      </c>
      <c r="BA98" s="5">
        <v>45628</v>
      </c>
      <c r="BB98" s="5">
        <v>45672</v>
      </c>
      <c r="BC98" s="46">
        <v>674605.43</v>
      </c>
      <c r="BD98" s="46">
        <v>782542.3</v>
      </c>
      <c r="BG98" s="36" t="s">
        <v>391</v>
      </c>
      <c r="BH98" s="36" t="s">
        <v>561</v>
      </c>
      <c r="BI98" s="36" t="s">
        <v>392</v>
      </c>
      <c r="BJ98" s="45" t="s">
        <v>393</v>
      </c>
      <c r="BK98" s="57">
        <f>BC98*0.1+234762.69</f>
        <v>302223.23300000001</v>
      </c>
      <c r="BL98" s="5">
        <v>45628</v>
      </c>
      <c r="BM98" s="5">
        <v>45672</v>
      </c>
      <c r="BN98" s="3" t="s">
        <v>1508</v>
      </c>
      <c r="BQ98" s="36" t="s">
        <v>303</v>
      </c>
      <c r="BR98" s="36" t="s">
        <v>396</v>
      </c>
      <c r="BS98" s="36" t="s">
        <v>947</v>
      </c>
      <c r="BT98" s="45" t="s">
        <v>1058</v>
      </c>
      <c r="BU98" s="36" t="s">
        <v>1025</v>
      </c>
      <c r="BX98" s="36" t="s">
        <v>306</v>
      </c>
      <c r="BY98" s="36" t="s">
        <v>203</v>
      </c>
      <c r="CA98" s="36" t="s">
        <v>1020</v>
      </c>
      <c r="CG98" s="36" t="s">
        <v>398</v>
      </c>
      <c r="CH98" s="37">
        <v>45672</v>
      </c>
      <c r="CI98" s="36" t="s">
        <v>399</v>
      </c>
    </row>
    <row r="99" spans="1:87" s="3" customFormat="1" x14ac:dyDescent="0.25">
      <c r="A99" s="36">
        <v>2024</v>
      </c>
      <c r="B99" s="37">
        <v>45566</v>
      </c>
      <c r="C99" s="37">
        <v>45657</v>
      </c>
      <c r="D99" s="36" t="s">
        <v>192</v>
      </c>
      <c r="E99" s="36" t="s">
        <v>195</v>
      </c>
      <c r="F99" s="36" t="s">
        <v>200</v>
      </c>
      <c r="G99" s="3" t="s">
        <v>1509</v>
      </c>
      <c r="H99" s="36" t="s">
        <v>203</v>
      </c>
      <c r="I99" s="36" t="s">
        <v>427</v>
      </c>
      <c r="J99" s="48" t="s">
        <v>1491</v>
      </c>
      <c r="K99" s="45">
        <v>202492</v>
      </c>
      <c r="L99" s="3" t="s">
        <v>1510</v>
      </c>
      <c r="M99" s="5">
        <v>45603</v>
      </c>
      <c r="N99" s="45" t="s">
        <v>1511</v>
      </c>
      <c r="O99" s="45">
        <v>202492</v>
      </c>
      <c r="P99" s="5">
        <v>45608</v>
      </c>
      <c r="Q99" s="3">
        <v>202492</v>
      </c>
      <c r="R99" s="3">
        <v>202492</v>
      </c>
      <c r="S99" s="3" t="s">
        <v>1512</v>
      </c>
      <c r="T99" s="3" t="s">
        <v>1513</v>
      </c>
      <c r="U99" s="3" t="s">
        <v>1514</v>
      </c>
      <c r="V99" s="3" t="s">
        <v>1515</v>
      </c>
      <c r="W99" s="3" t="s">
        <v>406</v>
      </c>
      <c r="X99" s="45" t="s">
        <v>407</v>
      </c>
      <c r="Y99" s="45" t="s">
        <v>1033</v>
      </c>
      <c r="Z99" s="36" t="s">
        <v>205</v>
      </c>
      <c r="AC99" s="3" t="s">
        <v>421</v>
      </c>
      <c r="AD99" s="3" t="s">
        <v>212</v>
      </c>
      <c r="AE99" s="4" t="s">
        <v>422</v>
      </c>
      <c r="AF99" s="3">
        <v>215</v>
      </c>
      <c r="AG99" s="3" t="s">
        <v>561</v>
      </c>
      <c r="AH99" s="3" t="s">
        <v>246</v>
      </c>
      <c r="AI99" s="4" t="s">
        <v>423</v>
      </c>
      <c r="AJ99" s="15">
        <v>1</v>
      </c>
      <c r="AK99" s="3" t="s">
        <v>387</v>
      </c>
      <c r="AL99" s="16">
        <v>1</v>
      </c>
      <c r="AM99" s="3" t="s">
        <v>387</v>
      </c>
      <c r="AN99" s="17">
        <v>3</v>
      </c>
      <c r="AO99" s="3" t="s">
        <v>284</v>
      </c>
      <c r="AP99" s="3">
        <v>23070</v>
      </c>
      <c r="AQ99" s="3" t="s">
        <v>561</v>
      </c>
      <c r="AR99" s="3" t="s">
        <v>561</v>
      </c>
      <c r="AS99" s="3" t="s">
        <v>561</v>
      </c>
      <c r="AT99" s="3" t="s">
        <v>561</v>
      </c>
      <c r="AU99" s="36" t="s">
        <v>388</v>
      </c>
      <c r="AV99" s="3" t="s">
        <v>389</v>
      </c>
      <c r="AW99" s="3" t="s">
        <v>390</v>
      </c>
      <c r="AX99" s="3" t="s">
        <v>390</v>
      </c>
      <c r="AY99" s="3" t="s">
        <v>1509</v>
      </c>
      <c r="AZ99" s="5">
        <v>45618</v>
      </c>
      <c r="BA99" s="5">
        <v>45628</v>
      </c>
      <c r="BB99" s="5">
        <v>45687</v>
      </c>
      <c r="BC99" s="46">
        <v>1458675.01</v>
      </c>
      <c r="BD99" s="46">
        <v>1692063.01</v>
      </c>
      <c r="BG99" s="36" t="s">
        <v>391</v>
      </c>
      <c r="BH99" s="36" t="s">
        <v>561</v>
      </c>
      <c r="BI99" s="36" t="s">
        <v>392</v>
      </c>
      <c r="BJ99" s="45" t="s">
        <v>393</v>
      </c>
      <c r="BK99" s="57">
        <f>BC99*0.1+507618.9</f>
        <v>653486.40100000007</v>
      </c>
      <c r="BL99" s="5">
        <v>45628</v>
      </c>
      <c r="BM99" s="5">
        <v>45687</v>
      </c>
      <c r="BN99" s="3" t="s">
        <v>1516</v>
      </c>
      <c r="BQ99" s="36" t="s">
        <v>303</v>
      </c>
      <c r="BR99" s="36" t="s">
        <v>396</v>
      </c>
      <c r="BS99" s="36" t="s">
        <v>947</v>
      </c>
      <c r="BT99" s="45" t="s">
        <v>1058</v>
      </c>
      <c r="BU99" s="36" t="s">
        <v>1025</v>
      </c>
      <c r="BX99" s="36" t="s">
        <v>306</v>
      </c>
      <c r="BY99" s="36" t="s">
        <v>203</v>
      </c>
      <c r="CA99" s="36" t="s">
        <v>1020</v>
      </c>
      <c r="CG99" s="36" t="s">
        <v>398</v>
      </c>
      <c r="CH99" s="37">
        <v>45672</v>
      </c>
      <c r="CI99" s="36" t="s">
        <v>399</v>
      </c>
    </row>
    <row r="100" spans="1:87" s="3" customFormat="1" x14ac:dyDescent="0.25">
      <c r="A100" s="36">
        <v>2024</v>
      </c>
      <c r="B100" s="37">
        <v>45566</v>
      </c>
      <c r="C100" s="37">
        <v>45657</v>
      </c>
      <c r="D100" s="36" t="s">
        <v>192</v>
      </c>
      <c r="E100" s="36" t="s">
        <v>195</v>
      </c>
      <c r="F100" s="36" t="s">
        <v>200</v>
      </c>
      <c r="G100" s="3" t="s">
        <v>1517</v>
      </c>
      <c r="H100" s="36" t="s">
        <v>203</v>
      </c>
      <c r="I100" s="36" t="s">
        <v>427</v>
      </c>
      <c r="J100" s="48" t="s">
        <v>1491</v>
      </c>
      <c r="K100" s="45">
        <v>202493</v>
      </c>
      <c r="L100" s="3" t="s">
        <v>1518</v>
      </c>
      <c r="M100" s="5">
        <v>45603</v>
      </c>
      <c r="N100" s="45" t="s">
        <v>1519</v>
      </c>
      <c r="O100" s="45">
        <v>202493</v>
      </c>
      <c r="P100" s="5">
        <v>45608</v>
      </c>
      <c r="Q100" s="3">
        <v>202493</v>
      </c>
      <c r="R100" s="3">
        <v>202493</v>
      </c>
      <c r="S100" s="3" t="s">
        <v>1520</v>
      </c>
      <c r="T100" s="3" t="s">
        <v>1521</v>
      </c>
      <c r="U100" s="3" t="s">
        <v>1522</v>
      </c>
      <c r="V100" s="3" t="s">
        <v>1523</v>
      </c>
      <c r="W100" s="3" t="s">
        <v>1343</v>
      </c>
      <c r="X100" s="45" t="s">
        <v>431</v>
      </c>
      <c r="Y100" s="45" t="s">
        <v>1344</v>
      </c>
      <c r="Z100" s="36" t="s">
        <v>204</v>
      </c>
      <c r="AC100" s="3" t="s">
        <v>1366</v>
      </c>
      <c r="AD100" s="36" t="s">
        <v>220</v>
      </c>
      <c r="AE100" s="45" t="s">
        <v>1367</v>
      </c>
      <c r="AF100" s="45">
        <v>2930</v>
      </c>
      <c r="AG100" s="3" t="s">
        <v>561</v>
      </c>
      <c r="AH100" s="36" t="s">
        <v>237</v>
      </c>
      <c r="AI100" s="3" t="s">
        <v>1368</v>
      </c>
      <c r="AJ100" s="38">
        <v>1</v>
      </c>
      <c r="AK100" s="36" t="s">
        <v>387</v>
      </c>
      <c r="AL100" s="39">
        <v>1</v>
      </c>
      <c r="AM100" s="36" t="s">
        <v>387</v>
      </c>
      <c r="AN100" s="40">
        <v>3</v>
      </c>
      <c r="AO100" s="36" t="s">
        <v>284</v>
      </c>
      <c r="AP100" s="36">
        <v>23090</v>
      </c>
      <c r="AQ100" s="36" t="s">
        <v>561</v>
      </c>
      <c r="AR100" s="36" t="s">
        <v>561</v>
      </c>
      <c r="AS100" s="36" t="s">
        <v>561</v>
      </c>
      <c r="AT100" s="36" t="s">
        <v>561</v>
      </c>
      <c r="AU100" s="36" t="s">
        <v>388</v>
      </c>
      <c r="AV100" s="36" t="s">
        <v>389</v>
      </c>
      <c r="AW100" s="36" t="s">
        <v>390</v>
      </c>
      <c r="AX100" s="36" t="s">
        <v>390</v>
      </c>
      <c r="AY100" s="3" t="s">
        <v>1517</v>
      </c>
      <c r="AZ100" s="5">
        <v>45618</v>
      </c>
      <c r="BA100" s="5">
        <v>45628</v>
      </c>
      <c r="BB100" s="5">
        <v>45687</v>
      </c>
      <c r="BC100" s="46">
        <v>622231.56999999995</v>
      </c>
      <c r="BD100" s="46">
        <v>721788.62</v>
      </c>
      <c r="BG100" s="36" t="s">
        <v>391</v>
      </c>
      <c r="BH100" s="36" t="s">
        <v>561</v>
      </c>
      <c r="BI100" s="36" t="s">
        <v>392</v>
      </c>
      <c r="BJ100" s="45" t="s">
        <v>393</v>
      </c>
      <c r="BK100" s="57">
        <f>BC100*0.1+216536.59</f>
        <v>278759.74699999997</v>
      </c>
      <c r="BL100" s="5">
        <v>45628</v>
      </c>
      <c r="BM100" s="5">
        <v>45687</v>
      </c>
      <c r="BN100" s="3" t="s">
        <v>1524</v>
      </c>
      <c r="BQ100" s="36" t="s">
        <v>303</v>
      </c>
      <c r="BR100" s="36" t="s">
        <v>396</v>
      </c>
      <c r="BS100" s="36" t="s">
        <v>947</v>
      </c>
      <c r="BT100" s="45" t="s">
        <v>397</v>
      </c>
      <c r="BU100" s="36" t="s">
        <v>1025</v>
      </c>
      <c r="BX100" s="36" t="s">
        <v>306</v>
      </c>
      <c r="BY100" s="36" t="s">
        <v>203</v>
      </c>
      <c r="CA100" s="36" t="s">
        <v>1020</v>
      </c>
      <c r="CG100" s="36" t="s">
        <v>398</v>
      </c>
      <c r="CH100" s="37">
        <v>45672</v>
      </c>
      <c r="CI100" s="36" t="s">
        <v>399</v>
      </c>
    </row>
    <row r="101" spans="1:87" s="3" customFormat="1" x14ac:dyDescent="0.25">
      <c r="A101" s="36">
        <v>2024</v>
      </c>
      <c r="B101" s="37">
        <v>45566</v>
      </c>
      <c r="C101" s="37">
        <v>45657</v>
      </c>
      <c r="D101" s="36" t="s">
        <v>192</v>
      </c>
      <c r="E101" s="36" t="s">
        <v>195</v>
      </c>
      <c r="F101" s="36" t="s">
        <v>200</v>
      </c>
      <c r="G101" s="3" t="s">
        <v>1525</v>
      </c>
      <c r="H101" s="36" t="s">
        <v>203</v>
      </c>
      <c r="I101" s="36" t="s">
        <v>427</v>
      </c>
      <c r="J101" s="48" t="s">
        <v>1491</v>
      </c>
      <c r="K101" s="45">
        <v>202494</v>
      </c>
      <c r="L101" s="3" t="s">
        <v>1526</v>
      </c>
      <c r="M101" s="5">
        <v>45603</v>
      </c>
      <c r="N101" s="45" t="s">
        <v>1527</v>
      </c>
      <c r="O101" s="45">
        <v>202494</v>
      </c>
      <c r="P101" s="5">
        <v>45608</v>
      </c>
      <c r="Q101" s="3">
        <v>202494</v>
      </c>
      <c r="R101" s="3">
        <v>202494</v>
      </c>
      <c r="S101" s="3" t="s">
        <v>1528</v>
      </c>
      <c r="T101" s="3" t="s">
        <v>1529</v>
      </c>
      <c r="U101" s="3" t="s">
        <v>1530</v>
      </c>
      <c r="V101" s="3" t="s">
        <v>1531</v>
      </c>
      <c r="W101" s="3" t="s">
        <v>774</v>
      </c>
      <c r="X101" s="36" t="s">
        <v>775</v>
      </c>
      <c r="Y101" s="36" t="s">
        <v>776</v>
      </c>
      <c r="Z101" s="36" t="s">
        <v>205</v>
      </c>
      <c r="AA101" s="36"/>
      <c r="AB101" s="36"/>
      <c r="AC101" s="36" t="s">
        <v>801</v>
      </c>
      <c r="AD101" s="36" t="s">
        <v>212</v>
      </c>
      <c r="AE101" s="36" t="s">
        <v>802</v>
      </c>
      <c r="AF101" s="36" t="s">
        <v>439</v>
      </c>
      <c r="AG101" s="36" t="s">
        <v>561</v>
      </c>
      <c r="AH101" s="36" t="s">
        <v>237</v>
      </c>
      <c r="AI101" s="36" t="s">
        <v>1076</v>
      </c>
      <c r="AJ101" s="38">
        <v>1</v>
      </c>
      <c r="AK101" s="36" t="s">
        <v>1077</v>
      </c>
      <c r="AL101" s="39">
        <v>2</v>
      </c>
      <c r="AM101" s="36" t="s">
        <v>803</v>
      </c>
      <c r="AN101" s="40">
        <v>3</v>
      </c>
      <c r="AO101" s="36" t="s">
        <v>284</v>
      </c>
      <c r="AP101" s="36">
        <v>23920</v>
      </c>
      <c r="AQ101" s="36" t="s">
        <v>561</v>
      </c>
      <c r="AR101" s="36" t="s">
        <v>561</v>
      </c>
      <c r="AS101" s="36" t="s">
        <v>561</v>
      </c>
      <c r="AT101" s="36" t="s">
        <v>561</v>
      </c>
      <c r="AU101" s="36" t="s">
        <v>388</v>
      </c>
      <c r="AV101" s="36" t="s">
        <v>389</v>
      </c>
      <c r="AW101" s="36" t="s">
        <v>390</v>
      </c>
      <c r="AX101" s="36" t="s">
        <v>390</v>
      </c>
      <c r="AY101" s="3" t="s">
        <v>1525</v>
      </c>
      <c r="AZ101" s="5">
        <v>45618</v>
      </c>
      <c r="BA101" s="5">
        <v>45628</v>
      </c>
      <c r="BB101" s="5">
        <v>45687</v>
      </c>
      <c r="BC101" s="46">
        <v>1687280.69</v>
      </c>
      <c r="BD101" s="46">
        <v>1957245.6</v>
      </c>
      <c r="BG101" s="36" t="s">
        <v>391</v>
      </c>
      <c r="BH101" s="36" t="s">
        <v>561</v>
      </c>
      <c r="BI101" s="36" t="s">
        <v>392</v>
      </c>
      <c r="BJ101" s="45" t="s">
        <v>393</v>
      </c>
      <c r="BK101" s="57">
        <f>BC101*0.1+587173.68</f>
        <v>755901.74900000007</v>
      </c>
      <c r="BL101" s="5">
        <v>45628</v>
      </c>
      <c r="BM101" s="5">
        <v>45687</v>
      </c>
      <c r="BN101" s="3" t="s">
        <v>1532</v>
      </c>
      <c r="BQ101" s="36" t="s">
        <v>303</v>
      </c>
      <c r="BR101" s="36" t="s">
        <v>396</v>
      </c>
      <c r="BS101" s="36" t="s">
        <v>947</v>
      </c>
      <c r="BT101" s="45" t="s">
        <v>805</v>
      </c>
      <c r="BU101" s="36" t="s">
        <v>1025</v>
      </c>
      <c r="BX101" s="36" t="s">
        <v>306</v>
      </c>
      <c r="BY101" s="36" t="s">
        <v>203</v>
      </c>
      <c r="CA101" s="36" t="s">
        <v>1020</v>
      </c>
      <c r="CG101" s="36" t="s">
        <v>398</v>
      </c>
      <c r="CH101" s="37">
        <v>45672</v>
      </c>
      <c r="CI101" s="36" t="s">
        <v>399</v>
      </c>
    </row>
    <row r="102" spans="1:87" s="3" customFormat="1" x14ac:dyDescent="0.25">
      <c r="A102" s="36">
        <v>2024</v>
      </c>
      <c r="B102" s="37">
        <v>45566</v>
      </c>
      <c r="C102" s="37">
        <v>45657</v>
      </c>
      <c r="D102" s="36" t="s">
        <v>192</v>
      </c>
      <c r="E102" s="36" t="s">
        <v>195</v>
      </c>
      <c r="F102" s="36" t="s">
        <v>200</v>
      </c>
      <c r="G102" s="3" t="s">
        <v>1537</v>
      </c>
      <c r="H102" s="36" t="s">
        <v>203</v>
      </c>
      <c r="I102" s="36" t="s">
        <v>427</v>
      </c>
      <c r="J102" s="48" t="s">
        <v>1491</v>
      </c>
      <c r="K102" s="45">
        <v>202495</v>
      </c>
      <c r="L102" s="3" t="s">
        <v>1538</v>
      </c>
      <c r="M102" s="5">
        <v>45603</v>
      </c>
      <c r="N102" s="45" t="s">
        <v>1539</v>
      </c>
      <c r="O102" s="45">
        <v>202495</v>
      </c>
      <c r="P102" s="5">
        <v>45608</v>
      </c>
      <c r="Q102" s="3">
        <v>202495</v>
      </c>
      <c r="R102" s="3">
        <v>202495</v>
      </c>
      <c r="S102" s="3" t="s">
        <v>1540</v>
      </c>
      <c r="T102" s="3" t="s">
        <v>1541</v>
      </c>
      <c r="U102" s="3" t="s">
        <v>1542</v>
      </c>
      <c r="V102" s="3" t="s">
        <v>1543</v>
      </c>
      <c r="W102" s="3" t="s">
        <v>1533</v>
      </c>
      <c r="X102" s="45" t="s">
        <v>1534</v>
      </c>
      <c r="Y102" s="45" t="s">
        <v>1535</v>
      </c>
      <c r="Z102" s="36" t="s">
        <v>204</v>
      </c>
      <c r="AC102" s="3" t="s">
        <v>1536</v>
      </c>
      <c r="AD102" s="36" t="s">
        <v>212</v>
      </c>
      <c r="AE102" s="45" t="s">
        <v>1544</v>
      </c>
      <c r="AF102" s="45" t="s">
        <v>439</v>
      </c>
      <c r="AG102" s="36" t="s">
        <v>561</v>
      </c>
      <c r="AH102" s="36" t="s">
        <v>237</v>
      </c>
      <c r="AI102" s="45" t="s">
        <v>1545</v>
      </c>
      <c r="AJ102" s="62">
        <v>140</v>
      </c>
      <c r="AK102" s="45" t="s">
        <v>1545</v>
      </c>
      <c r="AL102" s="39">
        <v>2</v>
      </c>
      <c r="AM102" s="36" t="s">
        <v>803</v>
      </c>
      <c r="AN102" s="40">
        <v>3</v>
      </c>
      <c r="AO102" s="36" t="s">
        <v>284</v>
      </c>
      <c r="AP102" s="36">
        <v>23910</v>
      </c>
      <c r="AQ102" s="36" t="s">
        <v>561</v>
      </c>
      <c r="AR102" s="36" t="s">
        <v>561</v>
      </c>
      <c r="AS102" s="36" t="s">
        <v>561</v>
      </c>
      <c r="AT102" s="36" t="s">
        <v>561</v>
      </c>
      <c r="AU102" s="36" t="s">
        <v>388</v>
      </c>
      <c r="AV102" s="36" t="s">
        <v>389</v>
      </c>
      <c r="AW102" s="36" t="s">
        <v>390</v>
      </c>
      <c r="AX102" s="36" t="s">
        <v>390</v>
      </c>
      <c r="AY102" s="3" t="s">
        <v>1537</v>
      </c>
      <c r="AZ102" s="5">
        <v>45618</v>
      </c>
      <c r="BA102" s="5">
        <v>45628</v>
      </c>
      <c r="BB102" s="5">
        <v>45672</v>
      </c>
      <c r="BC102" s="46">
        <v>933026.95</v>
      </c>
      <c r="BD102" s="46">
        <v>1082311.26</v>
      </c>
      <c r="BG102" s="36" t="s">
        <v>391</v>
      </c>
      <c r="BH102" s="36" t="s">
        <v>561</v>
      </c>
      <c r="BI102" s="36" t="s">
        <v>392</v>
      </c>
      <c r="BJ102" s="45" t="s">
        <v>393</v>
      </c>
      <c r="BK102" s="57">
        <f>BC102*0.1+324693.38</f>
        <v>417996.07500000001</v>
      </c>
      <c r="BL102" s="5">
        <v>45628</v>
      </c>
      <c r="BM102" s="5">
        <v>45672</v>
      </c>
      <c r="BN102" s="3" t="s">
        <v>1546</v>
      </c>
      <c r="BQ102" s="36" t="s">
        <v>303</v>
      </c>
      <c r="BR102" s="36" t="s">
        <v>396</v>
      </c>
      <c r="BS102" s="36" t="s">
        <v>947</v>
      </c>
      <c r="BT102" s="45" t="s">
        <v>1547</v>
      </c>
      <c r="BU102" s="36" t="s">
        <v>1025</v>
      </c>
      <c r="BX102" s="36" t="s">
        <v>306</v>
      </c>
      <c r="BY102" s="36" t="s">
        <v>203</v>
      </c>
      <c r="CA102" s="36" t="s">
        <v>1020</v>
      </c>
      <c r="CG102" s="36" t="s">
        <v>398</v>
      </c>
      <c r="CH102" s="37">
        <v>45672</v>
      </c>
      <c r="CI102" s="36" t="s">
        <v>399</v>
      </c>
    </row>
    <row r="103" spans="1:87" s="3" customFormat="1" x14ac:dyDescent="0.25">
      <c r="A103" s="36">
        <v>2024</v>
      </c>
      <c r="B103" s="37">
        <v>45566</v>
      </c>
      <c r="C103" s="37">
        <v>45657</v>
      </c>
      <c r="D103" s="36" t="s">
        <v>192</v>
      </c>
      <c r="E103" s="36" t="s">
        <v>195</v>
      </c>
      <c r="F103" s="36" t="s">
        <v>200</v>
      </c>
      <c r="G103" s="3" t="s">
        <v>1548</v>
      </c>
      <c r="H103" s="36" t="s">
        <v>203</v>
      </c>
      <c r="I103" s="36" t="s">
        <v>427</v>
      </c>
      <c r="J103" s="48" t="s">
        <v>1491</v>
      </c>
      <c r="K103" s="45">
        <v>202496</v>
      </c>
      <c r="L103" s="3" t="s">
        <v>1549</v>
      </c>
      <c r="M103" s="5">
        <v>45603</v>
      </c>
      <c r="N103" s="45" t="s">
        <v>1550</v>
      </c>
      <c r="O103" s="45">
        <v>202496</v>
      </c>
      <c r="P103" s="5">
        <v>45608</v>
      </c>
      <c r="Q103" s="3">
        <v>202496</v>
      </c>
      <c r="R103" s="3">
        <v>202496</v>
      </c>
      <c r="S103" s="3" t="s">
        <v>1551</v>
      </c>
      <c r="T103" s="3" t="s">
        <v>1552</v>
      </c>
      <c r="U103" s="3" t="s">
        <v>1553</v>
      </c>
      <c r="V103" s="3" t="s">
        <v>1554</v>
      </c>
      <c r="AA103" s="36" t="s">
        <v>706</v>
      </c>
      <c r="AB103" s="36"/>
      <c r="AC103" s="36" t="s">
        <v>718</v>
      </c>
      <c r="AD103" s="36" t="s">
        <v>212</v>
      </c>
      <c r="AE103" s="36" t="s">
        <v>1068</v>
      </c>
      <c r="AF103" s="36">
        <v>1990</v>
      </c>
      <c r="AG103" s="36" t="s">
        <v>561</v>
      </c>
      <c r="AH103" s="36" t="s">
        <v>237</v>
      </c>
      <c r="AI103" s="36" t="s">
        <v>732</v>
      </c>
      <c r="AJ103" s="38">
        <v>1</v>
      </c>
      <c r="AK103" s="36" t="s">
        <v>387</v>
      </c>
      <c r="AL103" s="39">
        <v>1</v>
      </c>
      <c r="AM103" s="36" t="s">
        <v>387</v>
      </c>
      <c r="AN103" s="40">
        <v>3</v>
      </c>
      <c r="AO103" s="36" t="s">
        <v>284</v>
      </c>
      <c r="AP103" s="36">
        <v>23020</v>
      </c>
      <c r="AQ103" s="36" t="s">
        <v>561</v>
      </c>
      <c r="AR103" s="36" t="s">
        <v>561</v>
      </c>
      <c r="AS103" s="36" t="s">
        <v>561</v>
      </c>
      <c r="AT103" s="36" t="s">
        <v>561</v>
      </c>
      <c r="AU103" s="36" t="s">
        <v>388</v>
      </c>
      <c r="AV103" s="36" t="s">
        <v>389</v>
      </c>
      <c r="AW103" s="36" t="s">
        <v>390</v>
      </c>
      <c r="AX103" s="36" t="s">
        <v>390</v>
      </c>
      <c r="AY103" s="3" t="s">
        <v>1548</v>
      </c>
      <c r="AZ103" s="5">
        <v>45618</v>
      </c>
      <c r="BA103" s="5">
        <v>45628</v>
      </c>
      <c r="BB103" s="5">
        <v>45687</v>
      </c>
      <c r="BC103" s="46">
        <v>882615.97</v>
      </c>
      <c r="BD103" s="46">
        <v>1023834.53</v>
      </c>
      <c r="BG103" s="36" t="s">
        <v>391</v>
      </c>
      <c r="BH103" s="36" t="s">
        <v>561</v>
      </c>
      <c r="BI103" s="36" t="s">
        <v>392</v>
      </c>
      <c r="BJ103" s="45" t="s">
        <v>393</v>
      </c>
      <c r="BK103" s="57">
        <f>BC103*0.1+307150.36</f>
        <v>395411.95699999999</v>
      </c>
      <c r="BL103" s="5">
        <v>45628</v>
      </c>
      <c r="BM103" s="5">
        <v>45687</v>
      </c>
      <c r="BN103" s="3" t="s">
        <v>1555</v>
      </c>
      <c r="BQ103" s="36" t="s">
        <v>303</v>
      </c>
      <c r="BR103" s="36" t="s">
        <v>396</v>
      </c>
      <c r="BS103" s="36" t="s">
        <v>947</v>
      </c>
      <c r="BT103" s="45" t="s">
        <v>397</v>
      </c>
      <c r="BU103" s="36" t="s">
        <v>1025</v>
      </c>
      <c r="BX103" s="36" t="s">
        <v>306</v>
      </c>
      <c r="BY103" s="36" t="s">
        <v>203</v>
      </c>
      <c r="CA103" s="36" t="s">
        <v>1020</v>
      </c>
      <c r="CG103" s="36" t="s">
        <v>398</v>
      </c>
      <c r="CH103" s="37">
        <v>45672</v>
      </c>
      <c r="CI103" s="36" t="s">
        <v>399</v>
      </c>
    </row>
    <row r="104" spans="1:87" s="3" customFormat="1" x14ac:dyDescent="0.25">
      <c r="A104" s="36">
        <v>2024</v>
      </c>
      <c r="B104" s="37">
        <v>45566</v>
      </c>
      <c r="C104" s="37">
        <v>45657</v>
      </c>
      <c r="D104" s="36" t="s">
        <v>192</v>
      </c>
      <c r="E104" s="36" t="s">
        <v>195</v>
      </c>
      <c r="F104" s="36" t="s">
        <v>200</v>
      </c>
      <c r="G104" s="3" t="s">
        <v>1556</v>
      </c>
      <c r="H104" s="36" t="s">
        <v>203</v>
      </c>
      <c r="I104" s="36" t="s">
        <v>427</v>
      </c>
      <c r="J104" s="3" t="s">
        <v>1481</v>
      </c>
      <c r="K104" s="45">
        <v>202498</v>
      </c>
      <c r="L104" s="3" t="s">
        <v>1558</v>
      </c>
      <c r="M104" s="5">
        <v>45628</v>
      </c>
      <c r="N104" s="45" t="s">
        <v>1557</v>
      </c>
      <c r="O104" s="45">
        <v>202498</v>
      </c>
      <c r="P104" s="5">
        <v>45630</v>
      </c>
      <c r="Q104" s="3">
        <v>202498</v>
      </c>
      <c r="R104" s="3">
        <v>202498</v>
      </c>
      <c r="S104" s="3" t="s">
        <v>1559</v>
      </c>
      <c r="T104" s="3" t="s">
        <v>1560</v>
      </c>
      <c r="U104" s="3" t="s">
        <v>1561</v>
      </c>
      <c r="V104" s="3" t="s">
        <v>1562</v>
      </c>
      <c r="W104" s="3" t="s">
        <v>475</v>
      </c>
      <c r="X104" s="3" t="s">
        <v>476</v>
      </c>
      <c r="Y104" s="3" t="s">
        <v>477</v>
      </c>
      <c r="Z104" s="36" t="s">
        <v>205</v>
      </c>
      <c r="AC104" s="3" t="s">
        <v>549</v>
      </c>
      <c r="AD104" s="36" t="s">
        <v>212</v>
      </c>
      <c r="AE104" s="45" t="s">
        <v>1049</v>
      </c>
      <c r="AF104" s="3">
        <v>200</v>
      </c>
      <c r="AG104" s="3" t="s">
        <v>561</v>
      </c>
      <c r="AH104" s="36" t="s">
        <v>237</v>
      </c>
      <c r="AI104" s="45" t="s">
        <v>440</v>
      </c>
      <c r="AJ104" s="38">
        <v>1</v>
      </c>
      <c r="AK104" s="36" t="s">
        <v>387</v>
      </c>
      <c r="AL104" s="39">
        <v>1</v>
      </c>
      <c r="AM104" s="36" t="s">
        <v>387</v>
      </c>
      <c r="AN104" s="40">
        <v>3</v>
      </c>
      <c r="AO104" s="36" t="s">
        <v>284</v>
      </c>
      <c r="AP104" s="36">
        <v>23000</v>
      </c>
      <c r="AQ104" s="36" t="s">
        <v>561</v>
      </c>
      <c r="AR104" s="36" t="s">
        <v>561</v>
      </c>
      <c r="AS104" s="36" t="s">
        <v>561</v>
      </c>
      <c r="AT104" s="36" t="s">
        <v>561</v>
      </c>
      <c r="AU104" s="36" t="s">
        <v>499</v>
      </c>
      <c r="AV104" s="36" t="s">
        <v>389</v>
      </c>
      <c r="AW104" s="36" t="s">
        <v>390</v>
      </c>
      <c r="AX104" s="36" t="s">
        <v>390</v>
      </c>
      <c r="AY104" s="3" t="s">
        <v>1556</v>
      </c>
      <c r="AZ104" s="5">
        <v>45638</v>
      </c>
      <c r="BA104" s="5">
        <v>45649</v>
      </c>
      <c r="BB104" s="5">
        <v>45708</v>
      </c>
      <c r="BC104" s="46">
        <v>1962906.77</v>
      </c>
      <c r="BD104" s="46">
        <v>2276971.85</v>
      </c>
      <c r="BG104" s="36" t="s">
        <v>391</v>
      </c>
      <c r="BH104" s="36" t="s">
        <v>561</v>
      </c>
      <c r="BI104" s="36" t="s">
        <v>392</v>
      </c>
      <c r="BJ104" s="45" t="s">
        <v>393</v>
      </c>
      <c r="BK104" s="57">
        <f>BC104*0.1+683091.56</f>
        <v>879382.23700000008</v>
      </c>
      <c r="BL104" s="5">
        <v>45649</v>
      </c>
      <c r="BM104" s="5">
        <v>45708</v>
      </c>
      <c r="BN104" s="3" t="s">
        <v>1563</v>
      </c>
      <c r="BQ104" s="36" t="s">
        <v>303</v>
      </c>
      <c r="BR104" s="36" t="s">
        <v>396</v>
      </c>
      <c r="BS104" s="45" t="s">
        <v>1564</v>
      </c>
      <c r="BT104" s="45" t="s">
        <v>584</v>
      </c>
      <c r="BU104" s="45" t="s">
        <v>1565</v>
      </c>
      <c r="BX104" s="36" t="s">
        <v>306</v>
      </c>
      <c r="BY104" s="36" t="s">
        <v>203</v>
      </c>
      <c r="CA104" s="36" t="s">
        <v>1020</v>
      </c>
      <c r="CG104" s="36" t="s">
        <v>398</v>
      </c>
      <c r="CH104" s="37">
        <v>45672</v>
      </c>
      <c r="CI104" s="36" t="s">
        <v>399</v>
      </c>
    </row>
    <row r="105" spans="1:87" s="3" customFormat="1" x14ac:dyDescent="0.25">
      <c r="A105" s="36">
        <v>2024</v>
      </c>
      <c r="B105" s="37">
        <v>45566</v>
      </c>
      <c r="C105" s="37">
        <v>45657</v>
      </c>
      <c r="D105" s="36" t="s">
        <v>192</v>
      </c>
      <c r="E105" s="36" t="s">
        <v>195</v>
      </c>
      <c r="F105" s="36" t="s">
        <v>200</v>
      </c>
      <c r="G105" s="3" t="s">
        <v>1566</v>
      </c>
      <c r="H105" s="36" t="s">
        <v>203</v>
      </c>
      <c r="I105" s="36" t="s">
        <v>427</v>
      </c>
      <c r="J105" s="3" t="s">
        <v>1491</v>
      </c>
      <c r="K105" s="45">
        <v>202499</v>
      </c>
      <c r="L105" s="3" t="s">
        <v>1600</v>
      </c>
      <c r="M105" s="5">
        <v>45625</v>
      </c>
      <c r="N105" s="45" t="s">
        <v>1567</v>
      </c>
      <c r="O105" s="45">
        <v>202499</v>
      </c>
      <c r="P105" s="5">
        <v>45630</v>
      </c>
      <c r="Q105" s="3">
        <v>202499</v>
      </c>
      <c r="R105" s="3">
        <v>202499</v>
      </c>
      <c r="S105" s="3" t="s">
        <v>1596</v>
      </c>
      <c r="T105" s="3" t="s">
        <v>1612</v>
      </c>
      <c r="U105" s="3" t="s">
        <v>1621</v>
      </c>
      <c r="V105" s="3" t="s">
        <v>1631</v>
      </c>
      <c r="AA105" s="36" t="s">
        <v>707</v>
      </c>
      <c r="AB105" s="36"/>
      <c r="AC105" s="36" t="s">
        <v>731</v>
      </c>
      <c r="AD105" s="36" t="s">
        <v>212</v>
      </c>
      <c r="AE105" s="36" t="s">
        <v>289</v>
      </c>
      <c r="AF105" s="36">
        <v>1510</v>
      </c>
      <c r="AG105" s="36" t="s">
        <v>561</v>
      </c>
      <c r="AH105" s="36" t="s">
        <v>237</v>
      </c>
      <c r="AI105" s="36" t="s">
        <v>733</v>
      </c>
      <c r="AJ105" s="38">
        <v>1</v>
      </c>
      <c r="AK105" s="36" t="s">
        <v>387</v>
      </c>
      <c r="AL105" s="39">
        <v>1</v>
      </c>
      <c r="AM105" s="36" t="s">
        <v>387</v>
      </c>
      <c r="AN105" s="40">
        <v>3</v>
      </c>
      <c r="AO105" s="36" t="s">
        <v>284</v>
      </c>
      <c r="AP105" s="36">
        <v>23040</v>
      </c>
      <c r="AQ105" s="36" t="s">
        <v>561</v>
      </c>
      <c r="AR105" s="36" t="s">
        <v>561</v>
      </c>
      <c r="AS105" s="36" t="s">
        <v>561</v>
      </c>
      <c r="AT105" s="36" t="s">
        <v>561</v>
      </c>
      <c r="AU105" s="36" t="s">
        <v>388</v>
      </c>
      <c r="AV105" s="36" t="s">
        <v>389</v>
      </c>
      <c r="AW105" s="36" t="s">
        <v>390</v>
      </c>
      <c r="AX105" s="36" t="s">
        <v>390</v>
      </c>
      <c r="AY105" s="3" t="s">
        <v>1566</v>
      </c>
      <c r="AZ105" s="5">
        <v>45638</v>
      </c>
      <c r="BA105" s="5">
        <v>45649</v>
      </c>
      <c r="BB105" s="5">
        <v>45708</v>
      </c>
      <c r="BC105" s="46">
        <v>2637396.09</v>
      </c>
      <c r="BD105" s="46">
        <v>3059379.46</v>
      </c>
      <c r="BG105" s="36" t="s">
        <v>391</v>
      </c>
      <c r="BH105" s="36" t="s">
        <v>561</v>
      </c>
      <c r="BI105" s="36" t="s">
        <v>392</v>
      </c>
      <c r="BJ105" s="45" t="s">
        <v>393</v>
      </c>
      <c r="BK105" s="57">
        <f>BC105*0.1+917813.84</f>
        <v>1181553.449</v>
      </c>
      <c r="BL105" s="5">
        <v>45649</v>
      </c>
      <c r="BM105" s="5">
        <v>45708</v>
      </c>
      <c r="BN105" s="3" t="s">
        <v>1644</v>
      </c>
      <c r="BQ105" s="36" t="s">
        <v>303</v>
      </c>
      <c r="BR105" s="36" t="s">
        <v>396</v>
      </c>
      <c r="BS105" s="36" t="s">
        <v>947</v>
      </c>
      <c r="BT105" s="45" t="s">
        <v>1568</v>
      </c>
      <c r="BU105" s="36" t="s">
        <v>1025</v>
      </c>
      <c r="BX105" s="36" t="s">
        <v>306</v>
      </c>
      <c r="BY105" s="36" t="s">
        <v>203</v>
      </c>
      <c r="CA105" s="36" t="s">
        <v>1020</v>
      </c>
      <c r="CG105" s="36" t="s">
        <v>398</v>
      </c>
      <c r="CH105" s="37">
        <v>45672</v>
      </c>
      <c r="CI105" s="36" t="s">
        <v>399</v>
      </c>
    </row>
    <row r="106" spans="1:87" s="3" customFormat="1" x14ac:dyDescent="0.25">
      <c r="A106" s="36">
        <v>2024</v>
      </c>
      <c r="B106" s="37">
        <v>45566</v>
      </c>
      <c r="C106" s="37">
        <v>45657</v>
      </c>
      <c r="D106" s="36" t="s">
        <v>192</v>
      </c>
      <c r="E106" s="36" t="s">
        <v>195</v>
      </c>
      <c r="F106" s="36" t="s">
        <v>200</v>
      </c>
      <c r="G106" s="3" t="s">
        <v>1569</v>
      </c>
      <c r="H106" s="36" t="s">
        <v>203</v>
      </c>
      <c r="I106" s="36" t="s">
        <v>427</v>
      </c>
      <c r="J106" s="3" t="s">
        <v>1491</v>
      </c>
      <c r="K106" s="45">
        <v>2024100</v>
      </c>
      <c r="L106" s="3" t="s">
        <v>1601</v>
      </c>
      <c r="M106" s="5">
        <v>45625</v>
      </c>
      <c r="N106" s="45" t="s">
        <v>1570</v>
      </c>
      <c r="O106" s="45">
        <v>2024100</v>
      </c>
      <c r="P106" s="5">
        <v>45630</v>
      </c>
      <c r="Q106" s="3">
        <v>2024100</v>
      </c>
      <c r="R106" s="3">
        <v>2024100</v>
      </c>
      <c r="S106" s="3" t="s">
        <v>1597</v>
      </c>
      <c r="T106" s="3" t="s">
        <v>1613</v>
      </c>
      <c r="U106" s="3" t="s">
        <v>1622</v>
      </c>
      <c r="V106" s="3" t="s">
        <v>1632</v>
      </c>
      <c r="W106" s="3" t="s">
        <v>365</v>
      </c>
      <c r="X106" s="3" t="s">
        <v>265</v>
      </c>
      <c r="Y106" s="3" t="s">
        <v>366</v>
      </c>
      <c r="Z106" s="36" t="s">
        <v>204</v>
      </c>
      <c r="AC106" s="3" t="s">
        <v>384</v>
      </c>
      <c r="AD106" s="36" t="s">
        <v>212</v>
      </c>
      <c r="AE106" s="45" t="s">
        <v>385</v>
      </c>
      <c r="AF106" s="3">
        <v>182</v>
      </c>
      <c r="AG106" s="3" t="s">
        <v>561</v>
      </c>
      <c r="AH106" s="36" t="s">
        <v>246</v>
      </c>
      <c r="AI106" s="45" t="s">
        <v>386</v>
      </c>
      <c r="AJ106" s="38">
        <v>1</v>
      </c>
      <c r="AK106" s="36" t="s">
        <v>387</v>
      </c>
      <c r="AL106" s="39">
        <v>1</v>
      </c>
      <c r="AM106" s="36" t="s">
        <v>387</v>
      </c>
      <c r="AN106" s="40">
        <v>3</v>
      </c>
      <c r="AO106" s="36" t="s">
        <v>284</v>
      </c>
      <c r="AP106" s="36">
        <v>23090</v>
      </c>
      <c r="AQ106" s="36" t="s">
        <v>561</v>
      </c>
      <c r="AR106" s="36" t="s">
        <v>561</v>
      </c>
      <c r="AS106" s="36" t="s">
        <v>561</v>
      </c>
      <c r="AT106" s="36" t="s">
        <v>561</v>
      </c>
      <c r="AU106" s="36" t="s">
        <v>388</v>
      </c>
      <c r="AV106" s="36" t="s">
        <v>389</v>
      </c>
      <c r="AW106" s="36" t="s">
        <v>390</v>
      </c>
      <c r="AX106" s="36" t="s">
        <v>390</v>
      </c>
      <c r="AY106" s="45" t="s">
        <v>1569</v>
      </c>
      <c r="AZ106" s="5">
        <v>45638</v>
      </c>
      <c r="BA106" s="5">
        <v>45649</v>
      </c>
      <c r="BB106" s="5">
        <v>45708</v>
      </c>
      <c r="BC106" s="46">
        <v>2487722.4900000002</v>
      </c>
      <c r="BD106" s="46">
        <v>2885758.09</v>
      </c>
      <c r="BG106" s="36" t="s">
        <v>391</v>
      </c>
      <c r="BH106" s="36" t="s">
        <v>561</v>
      </c>
      <c r="BI106" s="36" t="s">
        <v>392</v>
      </c>
      <c r="BJ106" s="45" t="s">
        <v>393</v>
      </c>
      <c r="BK106" s="57">
        <f>BC106*0.1+865727.43</f>
        <v>1114499.679</v>
      </c>
      <c r="BL106" s="5">
        <v>45649</v>
      </c>
      <c r="BM106" s="5">
        <v>45708</v>
      </c>
      <c r="BN106" s="3" t="s">
        <v>1645</v>
      </c>
      <c r="BQ106" s="36" t="s">
        <v>303</v>
      </c>
      <c r="BR106" s="36" t="s">
        <v>396</v>
      </c>
      <c r="BS106" s="36" t="s">
        <v>947</v>
      </c>
      <c r="BT106" s="45" t="s">
        <v>756</v>
      </c>
      <c r="BU106" s="36" t="s">
        <v>1025</v>
      </c>
      <c r="BX106" s="36" t="s">
        <v>306</v>
      </c>
      <c r="BY106" s="36" t="s">
        <v>203</v>
      </c>
      <c r="CA106" s="36" t="s">
        <v>1020</v>
      </c>
      <c r="CG106" s="36" t="s">
        <v>398</v>
      </c>
      <c r="CH106" s="37">
        <v>45672</v>
      </c>
      <c r="CI106" s="36" t="s">
        <v>399</v>
      </c>
    </row>
    <row r="107" spans="1:87" s="3" customFormat="1" x14ac:dyDescent="0.25">
      <c r="A107" s="36">
        <v>2024</v>
      </c>
      <c r="B107" s="37">
        <v>45566</v>
      </c>
      <c r="C107" s="37">
        <v>45657</v>
      </c>
      <c r="D107" s="36" t="s">
        <v>192</v>
      </c>
      <c r="E107" s="36" t="s">
        <v>195</v>
      </c>
      <c r="F107" s="36" t="s">
        <v>200</v>
      </c>
      <c r="G107" s="3" t="s">
        <v>1571</v>
      </c>
      <c r="H107" s="36" t="s">
        <v>203</v>
      </c>
      <c r="I107" s="36" t="s">
        <v>427</v>
      </c>
      <c r="J107" s="3" t="s">
        <v>1491</v>
      </c>
      <c r="K107" s="45">
        <v>2024101</v>
      </c>
      <c r="L107" s="3" t="s">
        <v>1602</v>
      </c>
      <c r="M107" s="5">
        <v>45625</v>
      </c>
      <c r="N107" s="45" t="s">
        <v>1572</v>
      </c>
      <c r="O107" s="45">
        <v>2024101</v>
      </c>
      <c r="P107" s="5">
        <v>45630</v>
      </c>
      <c r="Q107" s="3">
        <v>2024101</v>
      </c>
      <c r="R107" s="3">
        <v>2024101</v>
      </c>
      <c r="S107" s="3" t="s">
        <v>1598</v>
      </c>
      <c r="T107" s="3" t="s">
        <v>1614</v>
      </c>
      <c r="U107" s="3" t="s">
        <v>1623</v>
      </c>
      <c r="V107" s="3" t="s">
        <v>1633</v>
      </c>
      <c r="AA107" s="36" t="s">
        <v>1573</v>
      </c>
      <c r="AC107" s="3" t="s">
        <v>1574</v>
      </c>
      <c r="AD107" s="36" t="s">
        <v>212</v>
      </c>
      <c r="AE107" s="45" t="s">
        <v>1575</v>
      </c>
      <c r="AF107" s="3">
        <v>226</v>
      </c>
      <c r="AG107" s="3" t="s">
        <v>561</v>
      </c>
      <c r="AH107" s="36" t="s">
        <v>237</v>
      </c>
      <c r="AI107" s="45" t="s">
        <v>1278</v>
      </c>
      <c r="AJ107" s="38">
        <v>1</v>
      </c>
      <c r="AK107" s="36" t="s">
        <v>387</v>
      </c>
      <c r="AL107" s="39">
        <v>1</v>
      </c>
      <c r="AM107" s="36" t="s">
        <v>387</v>
      </c>
      <c r="AN107" s="40">
        <v>3</v>
      </c>
      <c r="AO107" s="36" t="s">
        <v>284</v>
      </c>
      <c r="AP107" s="36">
        <v>23070</v>
      </c>
      <c r="AQ107" s="36" t="s">
        <v>561</v>
      </c>
      <c r="AR107" s="36" t="s">
        <v>561</v>
      </c>
      <c r="AS107" s="36" t="s">
        <v>561</v>
      </c>
      <c r="AT107" s="36" t="s">
        <v>561</v>
      </c>
      <c r="AU107" s="36" t="s">
        <v>388</v>
      </c>
      <c r="AV107" s="36" t="s">
        <v>389</v>
      </c>
      <c r="AW107" s="36" t="s">
        <v>390</v>
      </c>
      <c r="AX107" s="36" t="s">
        <v>390</v>
      </c>
      <c r="AY107" s="3" t="s">
        <v>1571</v>
      </c>
      <c r="AZ107" s="5">
        <v>45638</v>
      </c>
      <c r="BA107" s="5">
        <v>45649</v>
      </c>
      <c r="BB107" s="5">
        <v>45708</v>
      </c>
      <c r="BC107" s="46">
        <v>1723790.58</v>
      </c>
      <c r="BD107" s="46">
        <v>1999597.07</v>
      </c>
      <c r="BG107" s="36" t="s">
        <v>391</v>
      </c>
      <c r="BH107" s="36" t="s">
        <v>561</v>
      </c>
      <c r="BI107" s="36" t="s">
        <v>392</v>
      </c>
      <c r="BJ107" s="45" t="s">
        <v>393</v>
      </c>
      <c r="BK107" s="57">
        <f>BC107*0.1+599879.12</f>
        <v>772258.17800000007</v>
      </c>
      <c r="BL107" s="5">
        <v>45649</v>
      </c>
      <c r="BM107" s="5">
        <v>45708</v>
      </c>
      <c r="BN107" s="3" t="s">
        <v>1646</v>
      </c>
      <c r="BQ107" s="36" t="s">
        <v>303</v>
      </c>
      <c r="BR107" s="36" t="s">
        <v>396</v>
      </c>
      <c r="BS107" s="36" t="s">
        <v>947</v>
      </c>
      <c r="BT107" s="45" t="s">
        <v>397</v>
      </c>
      <c r="BU107" s="36" t="s">
        <v>1025</v>
      </c>
      <c r="BX107" s="36" t="s">
        <v>306</v>
      </c>
      <c r="BY107" s="36" t="s">
        <v>203</v>
      </c>
      <c r="CA107" s="36" t="s">
        <v>1020</v>
      </c>
      <c r="CG107" s="36" t="s">
        <v>398</v>
      </c>
      <c r="CH107" s="37">
        <v>45672</v>
      </c>
      <c r="CI107" s="36" t="s">
        <v>399</v>
      </c>
    </row>
    <row r="108" spans="1:87" s="3" customFormat="1" x14ac:dyDescent="0.25">
      <c r="A108" s="36">
        <v>2024</v>
      </c>
      <c r="B108" s="37">
        <v>45566</v>
      </c>
      <c r="C108" s="37">
        <v>45657</v>
      </c>
      <c r="D108" s="36" t="s">
        <v>192</v>
      </c>
      <c r="E108" s="36" t="s">
        <v>195</v>
      </c>
      <c r="F108" s="36" t="s">
        <v>200</v>
      </c>
      <c r="G108" s="3" t="s">
        <v>1579</v>
      </c>
      <c r="H108" s="36" t="s">
        <v>203</v>
      </c>
      <c r="I108" s="36" t="s">
        <v>427</v>
      </c>
      <c r="J108" s="3" t="s">
        <v>1491</v>
      </c>
      <c r="K108" s="45">
        <v>2024102</v>
      </c>
      <c r="L108" s="3" t="s">
        <v>1603</v>
      </c>
      <c r="M108" s="5">
        <v>45625</v>
      </c>
      <c r="N108" s="45" t="s">
        <v>1580</v>
      </c>
      <c r="O108" s="45">
        <v>2024102</v>
      </c>
      <c r="P108" s="5">
        <v>45630</v>
      </c>
      <c r="Q108" s="3">
        <v>2024102</v>
      </c>
      <c r="R108" s="3">
        <v>2024102</v>
      </c>
      <c r="S108" s="3" t="s">
        <v>1599</v>
      </c>
      <c r="T108" s="3" t="s">
        <v>1615</v>
      </c>
      <c r="U108" s="3" t="s">
        <v>1624</v>
      </c>
      <c r="V108" s="3" t="s">
        <v>1634</v>
      </c>
      <c r="AA108" s="36" t="s">
        <v>1581</v>
      </c>
      <c r="AC108" s="3" t="s">
        <v>1582</v>
      </c>
      <c r="AD108" s="36" t="s">
        <v>220</v>
      </c>
      <c r="AE108" s="45" t="s">
        <v>1583</v>
      </c>
      <c r="AF108" s="3">
        <v>6040</v>
      </c>
      <c r="AG108" s="3" t="s">
        <v>561</v>
      </c>
      <c r="AH108" s="36" t="s">
        <v>237</v>
      </c>
      <c r="AI108" s="45" t="s">
        <v>1584</v>
      </c>
      <c r="AJ108" s="38">
        <v>1</v>
      </c>
      <c r="AK108" s="36" t="s">
        <v>387</v>
      </c>
      <c r="AL108" s="39">
        <v>1</v>
      </c>
      <c r="AM108" s="36" t="s">
        <v>387</v>
      </c>
      <c r="AN108" s="40">
        <v>3</v>
      </c>
      <c r="AO108" s="36" t="s">
        <v>284</v>
      </c>
      <c r="AP108" s="36">
        <v>23080</v>
      </c>
      <c r="AQ108" s="36" t="s">
        <v>561</v>
      </c>
      <c r="AR108" s="36" t="s">
        <v>561</v>
      </c>
      <c r="AS108" s="36" t="s">
        <v>561</v>
      </c>
      <c r="AT108" s="36" t="s">
        <v>561</v>
      </c>
      <c r="AU108" s="36" t="s">
        <v>388</v>
      </c>
      <c r="AV108" s="36" t="s">
        <v>389</v>
      </c>
      <c r="AW108" s="36" t="s">
        <v>390</v>
      </c>
      <c r="AX108" s="36" t="s">
        <v>390</v>
      </c>
      <c r="AY108" s="3" t="s">
        <v>1579</v>
      </c>
      <c r="AZ108" s="5">
        <v>45638</v>
      </c>
      <c r="BA108" s="5">
        <v>45649</v>
      </c>
      <c r="BB108" s="5">
        <v>45708</v>
      </c>
      <c r="BC108" s="46">
        <v>2696669.02</v>
      </c>
      <c r="BD108" s="46">
        <v>3128136.06</v>
      </c>
      <c r="BG108" s="36" t="s">
        <v>391</v>
      </c>
      <c r="BH108" s="36" t="s">
        <v>561</v>
      </c>
      <c r="BI108" s="36" t="s">
        <v>392</v>
      </c>
      <c r="BJ108" s="45" t="s">
        <v>393</v>
      </c>
      <c r="BK108" s="57">
        <f>BC108*0.1+938440.82</f>
        <v>1208107.7220000001</v>
      </c>
      <c r="BL108" s="5">
        <v>45649</v>
      </c>
      <c r="BM108" s="5">
        <v>45708</v>
      </c>
      <c r="BN108" s="3" t="s">
        <v>1647</v>
      </c>
      <c r="BQ108" s="36" t="s">
        <v>303</v>
      </c>
      <c r="BR108" s="36" t="s">
        <v>396</v>
      </c>
      <c r="BS108" s="36" t="s">
        <v>947</v>
      </c>
      <c r="BT108" s="45" t="s">
        <v>756</v>
      </c>
      <c r="BU108" s="36" t="s">
        <v>1025</v>
      </c>
      <c r="BX108" s="36" t="s">
        <v>306</v>
      </c>
      <c r="BY108" s="36" t="s">
        <v>203</v>
      </c>
      <c r="CA108" s="36" t="s">
        <v>1020</v>
      </c>
      <c r="CG108" s="36" t="s">
        <v>398</v>
      </c>
      <c r="CH108" s="37">
        <v>45672</v>
      </c>
      <c r="CI108" s="36" t="s">
        <v>399</v>
      </c>
    </row>
    <row r="109" spans="1:87" s="3" customFormat="1" x14ac:dyDescent="0.25">
      <c r="A109" s="36">
        <v>2024</v>
      </c>
      <c r="B109" s="37">
        <v>45566</v>
      </c>
      <c r="C109" s="37">
        <v>45657</v>
      </c>
      <c r="D109" s="36" t="s">
        <v>192</v>
      </c>
      <c r="E109" s="36" t="s">
        <v>195</v>
      </c>
      <c r="F109" s="36" t="s">
        <v>200</v>
      </c>
      <c r="G109" s="3" t="s">
        <v>1585</v>
      </c>
      <c r="H109" s="36" t="s">
        <v>203</v>
      </c>
      <c r="I109" s="36" t="s">
        <v>427</v>
      </c>
      <c r="J109" s="3" t="s">
        <v>1481</v>
      </c>
      <c r="K109" s="45">
        <v>2024103</v>
      </c>
      <c r="L109" s="3" t="s">
        <v>1604</v>
      </c>
      <c r="M109" s="5">
        <v>45625</v>
      </c>
      <c r="N109" s="45" t="s">
        <v>1586</v>
      </c>
      <c r="O109" s="45">
        <v>2024103</v>
      </c>
      <c r="P109" s="5">
        <v>45630</v>
      </c>
      <c r="Q109" s="3">
        <v>2024103</v>
      </c>
      <c r="R109" s="3">
        <v>2024103</v>
      </c>
      <c r="S109" s="3" t="s">
        <v>1607</v>
      </c>
      <c r="T109" s="3" t="s">
        <v>1616</v>
      </c>
      <c r="U109" s="3" t="s">
        <v>1625</v>
      </c>
      <c r="V109" s="3" t="s">
        <v>1630</v>
      </c>
      <c r="W109" s="3" t="s">
        <v>1576</v>
      </c>
      <c r="X109" s="3" t="s">
        <v>432</v>
      </c>
      <c r="Y109" s="3" t="s">
        <v>1578</v>
      </c>
      <c r="Z109" s="36" t="s">
        <v>204</v>
      </c>
      <c r="AC109" s="3" t="s">
        <v>1587</v>
      </c>
      <c r="AD109" s="36" t="s">
        <v>212</v>
      </c>
      <c r="AE109" s="45" t="s">
        <v>1588</v>
      </c>
      <c r="AF109" s="3">
        <v>335</v>
      </c>
      <c r="AG109" s="3" t="s">
        <v>561</v>
      </c>
      <c r="AH109" s="36" t="s">
        <v>237</v>
      </c>
      <c r="AI109" s="45" t="s">
        <v>1589</v>
      </c>
      <c r="AJ109" s="38">
        <v>1</v>
      </c>
      <c r="AK109" s="36" t="s">
        <v>387</v>
      </c>
      <c r="AL109" s="39">
        <v>1</v>
      </c>
      <c r="AM109" s="36" t="s">
        <v>387</v>
      </c>
      <c r="AN109" s="40">
        <v>3</v>
      </c>
      <c r="AO109" s="36" t="s">
        <v>284</v>
      </c>
      <c r="AP109" s="36">
        <v>23075</v>
      </c>
      <c r="AQ109" s="36" t="s">
        <v>561</v>
      </c>
      <c r="AR109" s="36" t="s">
        <v>561</v>
      </c>
      <c r="AS109" s="36" t="s">
        <v>561</v>
      </c>
      <c r="AT109" s="36" t="s">
        <v>561</v>
      </c>
      <c r="AU109" s="36" t="s">
        <v>499</v>
      </c>
      <c r="AV109" s="36" t="s">
        <v>389</v>
      </c>
      <c r="AW109" s="36" t="s">
        <v>390</v>
      </c>
      <c r="AX109" s="36" t="s">
        <v>390</v>
      </c>
      <c r="AY109" s="3" t="s">
        <v>1585</v>
      </c>
      <c r="AZ109" s="5">
        <v>45638</v>
      </c>
      <c r="BA109" s="5">
        <v>45649</v>
      </c>
      <c r="BB109" s="5">
        <v>45693</v>
      </c>
      <c r="BC109" s="46">
        <v>764220.98</v>
      </c>
      <c r="BD109" s="46">
        <v>886496.34</v>
      </c>
      <c r="BG109" s="36" t="s">
        <v>391</v>
      </c>
      <c r="BH109" s="36" t="s">
        <v>561</v>
      </c>
      <c r="BI109" s="36" t="s">
        <v>392</v>
      </c>
      <c r="BJ109" s="45" t="s">
        <v>393</v>
      </c>
      <c r="BK109" s="57">
        <f>BC109*0.1+265948.9</f>
        <v>342370.99800000002</v>
      </c>
      <c r="BL109" s="5">
        <v>45649</v>
      </c>
      <c r="BM109" s="5">
        <v>45708</v>
      </c>
      <c r="BN109" s="3" t="s">
        <v>1648</v>
      </c>
      <c r="BQ109" s="36" t="s">
        <v>303</v>
      </c>
      <c r="BR109" s="36" t="s">
        <v>396</v>
      </c>
      <c r="BS109" s="45" t="s">
        <v>1564</v>
      </c>
      <c r="BT109" s="45" t="s">
        <v>397</v>
      </c>
      <c r="BU109" s="36" t="s">
        <v>1025</v>
      </c>
      <c r="BX109" s="36" t="s">
        <v>306</v>
      </c>
      <c r="BY109" s="36" t="s">
        <v>203</v>
      </c>
      <c r="CA109" s="36" t="s">
        <v>1020</v>
      </c>
      <c r="CG109" s="36" t="s">
        <v>398</v>
      </c>
      <c r="CH109" s="37">
        <v>45672</v>
      </c>
      <c r="CI109" s="36" t="s">
        <v>399</v>
      </c>
    </row>
    <row r="110" spans="1:87" s="3" customFormat="1" x14ac:dyDescent="0.25">
      <c r="A110" s="36">
        <v>2024</v>
      </c>
      <c r="B110" s="37">
        <v>45566</v>
      </c>
      <c r="C110" s="37">
        <v>45657</v>
      </c>
      <c r="D110" s="36" t="s">
        <v>192</v>
      </c>
      <c r="E110" s="36" t="s">
        <v>195</v>
      </c>
      <c r="F110" s="36" t="s">
        <v>200</v>
      </c>
      <c r="G110" s="3" t="s">
        <v>1590</v>
      </c>
      <c r="H110" s="36" t="s">
        <v>203</v>
      </c>
      <c r="I110" s="36" t="s">
        <v>427</v>
      </c>
      <c r="J110" s="3" t="s">
        <v>1481</v>
      </c>
      <c r="K110" s="45">
        <v>2024104</v>
      </c>
      <c r="L110" s="3" t="s">
        <v>1605</v>
      </c>
      <c r="M110" s="5">
        <v>45625</v>
      </c>
      <c r="N110" s="45" t="s">
        <v>1591</v>
      </c>
      <c r="O110" s="45">
        <v>2024104</v>
      </c>
      <c r="P110" s="5">
        <v>45630</v>
      </c>
      <c r="Q110" s="3">
        <v>2024104</v>
      </c>
      <c r="R110" s="3">
        <v>2024104</v>
      </c>
      <c r="S110" s="3" t="s">
        <v>1608</v>
      </c>
      <c r="T110" s="3" t="s">
        <v>1617</v>
      </c>
      <c r="U110" s="3" t="s">
        <v>1626</v>
      </c>
      <c r="V110" s="3" t="s">
        <v>1635</v>
      </c>
      <c r="AA110" s="36" t="s">
        <v>706</v>
      </c>
      <c r="AB110" s="36"/>
      <c r="AC110" s="36" t="s">
        <v>718</v>
      </c>
      <c r="AD110" s="36" t="s">
        <v>212</v>
      </c>
      <c r="AE110" s="36" t="s">
        <v>1068</v>
      </c>
      <c r="AF110" s="36">
        <v>1990</v>
      </c>
      <c r="AG110" s="36" t="s">
        <v>561</v>
      </c>
      <c r="AH110" s="36" t="s">
        <v>237</v>
      </c>
      <c r="AI110" s="36" t="s">
        <v>732</v>
      </c>
      <c r="AJ110" s="38">
        <v>1</v>
      </c>
      <c r="AK110" s="36" t="s">
        <v>387</v>
      </c>
      <c r="AL110" s="39">
        <v>1</v>
      </c>
      <c r="AM110" s="36" t="s">
        <v>387</v>
      </c>
      <c r="AN110" s="40">
        <v>3</v>
      </c>
      <c r="AO110" s="36" t="s">
        <v>284</v>
      </c>
      <c r="AP110" s="36">
        <v>23020</v>
      </c>
      <c r="AQ110" s="36" t="s">
        <v>561</v>
      </c>
      <c r="AR110" s="36" t="s">
        <v>561</v>
      </c>
      <c r="AS110" s="36" t="s">
        <v>561</v>
      </c>
      <c r="AT110" s="36" t="s">
        <v>561</v>
      </c>
      <c r="AU110" s="36" t="s">
        <v>499</v>
      </c>
      <c r="AV110" s="36" t="s">
        <v>389</v>
      </c>
      <c r="AW110" s="36" t="s">
        <v>390</v>
      </c>
      <c r="AX110" s="36" t="s">
        <v>390</v>
      </c>
      <c r="AY110" s="3" t="s">
        <v>1590</v>
      </c>
      <c r="AZ110" s="5">
        <v>45638</v>
      </c>
      <c r="BA110" s="5">
        <v>45649</v>
      </c>
      <c r="BB110" s="5">
        <v>45708</v>
      </c>
      <c r="BC110" s="46">
        <v>1471872.88</v>
      </c>
      <c r="BD110" s="46">
        <v>1707372.54</v>
      </c>
      <c r="BG110" s="36" t="s">
        <v>391</v>
      </c>
      <c r="BH110" s="36" t="s">
        <v>561</v>
      </c>
      <c r="BI110" s="36" t="s">
        <v>392</v>
      </c>
      <c r="BJ110" s="45" t="s">
        <v>393</v>
      </c>
      <c r="BK110" s="57">
        <f>BC110*0.1+512211.76</f>
        <v>659399.04799999995</v>
      </c>
      <c r="BL110" s="5">
        <v>45649</v>
      </c>
      <c r="BM110" s="5">
        <v>45708</v>
      </c>
      <c r="BN110" s="3" t="s">
        <v>1649</v>
      </c>
      <c r="BQ110" s="36" t="s">
        <v>303</v>
      </c>
      <c r="BR110" s="36" t="s">
        <v>396</v>
      </c>
      <c r="BS110" s="45" t="s">
        <v>1564</v>
      </c>
      <c r="BT110" s="45" t="s">
        <v>1568</v>
      </c>
      <c r="BU110" s="36" t="s">
        <v>1025</v>
      </c>
      <c r="BX110" s="36" t="s">
        <v>306</v>
      </c>
      <c r="BY110" s="36" t="s">
        <v>203</v>
      </c>
      <c r="CA110" s="36" t="s">
        <v>1020</v>
      </c>
      <c r="CG110" s="36" t="s">
        <v>398</v>
      </c>
      <c r="CH110" s="37">
        <v>45672</v>
      </c>
      <c r="CI110" s="36" t="s">
        <v>399</v>
      </c>
    </row>
    <row r="111" spans="1:87" s="3" customFormat="1" x14ac:dyDescent="0.25">
      <c r="A111" s="36">
        <v>2024</v>
      </c>
      <c r="B111" s="37">
        <v>45566</v>
      </c>
      <c r="C111" s="37">
        <v>45657</v>
      </c>
      <c r="D111" s="36" t="s">
        <v>192</v>
      </c>
      <c r="E111" s="36" t="s">
        <v>195</v>
      </c>
      <c r="F111" s="36" t="s">
        <v>200</v>
      </c>
      <c r="G111" s="3" t="s">
        <v>1594</v>
      </c>
      <c r="H111" s="36" t="s">
        <v>203</v>
      </c>
      <c r="I111" s="36" t="s">
        <v>427</v>
      </c>
      <c r="J111" s="3" t="s">
        <v>1481</v>
      </c>
      <c r="K111" s="45">
        <v>2024105</v>
      </c>
      <c r="L111" s="3" t="s">
        <v>1606</v>
      </c>
      <c r="M111" s="5">
        <v>45625</v>
      </c>
      <c r="N111" s="45" t="s">
        <v>1595</v>
      </c>
      <c r="O111" s="45">
        <v>2024105</v>
      </c>
      <c r="P111" s="5">
        <v>45630</v>
      </c>
      <c r="Q111" s="3">
        <v>2024105</v>
      </c>
      <c r="R111" s="3">
        <v>2024105</v>
      </c>
      <c r="S111" s="3" t="s">
        <v>1609</v>
      </c>
      <c r="T111" s="3" t="s">
        <v>1618</v>
      </c>
      <c r="U111" s="3" t="s">
        <v>1627</v>
      </c>
      <c r="V111" s="3" t="s">
        <v>1636</v>
      </c>
      <c r="W111" s="51" t="s">
        <v>362</v>
      </c>
      <c r="X111" s="50" t="s">
        <v>1340</v>
      </c>
      <c r="Y111" s="50" t="s">
        <v>364</v>
      </c>
      <c r="Z111" s="50" t="s">
        <v>204</v>
      </c>
      <c r="AA111" s="50"/>
      <c r="AB111" s="50"/>
      <c r="AC111" s="50" t="s">
        <v>547</v>
      </c>
      <c r="AD111" s="50" t="s">
        <v>212</v>
      </c>
      <c r="AE111" s="50" t="s">
        <v>1341</v>
      </c>
      <c r="AF111" s="50" t="s">
        <v>439</v>
      </c>
      <c r="AG111" s="50" t="s">
        <v>561</v>
      </c>
      <c r="AH111" s="50" t="s">
        <v>237</v>
      </c>
      <c r="AI111" s="50" t="s">
        <v>1342</v>
      </c>
      <c r="AJ111" s="52">
        <v>54</v>
      </c>
      <c r="AK111" s="50" t="s">
        <v>1228</v>
      </c>
      <c r="AL111" s="53">
        <v>8</v>
      </c>
      <c r="AM111" s="50" t="s">
        <v>1229</v>
      </c>
      <c r="AN111" s="54">
        <v>3</v>
      </c>
      <c r="AO111" s="50" t="s">
        <v>284</v>
      </c>
      <c r="AP111" s="50">
        <v>23473</v>
      </c>
      <c r="AQ111" s="50" t="s">
        <v>561</v>
      </c>
      <c r="AR111" s="50" t="s">
        <v>561</v>
      </c>
      <c r="AS111" s="50" t="s">
        <v>561</v>
      </c>
      <c r="AT111" s="50" t="s">
        <v>561</v>
      </c>
      <c r="AU111" s="50" t="s">
        <v>499</v>
      </c>
      <c r="AV111" s="50" t="s">
        <v>389</v>
      </c>
      <c r="AW111" s="50" t="s">
        <v>390</v>
      </c>
      <c r="AX111" s="50" t="s">
        <v>390</v>
      </c>
      <c r="AY111" s="3" t="s">
        <v>1594</v>
      </c>
      <c r="AZ111" s="5">
        <v>45639</v>
      </c>
      <c r="BA111" s="5">
        <v>45649</v>
      </c>
      <c r="BB111" s="5">
        <v>45723</v>
      </c>
      <c r="BC111" s="46">
        <v>2050015.79</v>
      </c>
      <c r="BD111" s="46">
        <v>2378018.3200000003</v>
      </c>
      <c r="BG111" s="36" t="s">
        <v>391</v>
      </c>
      <c r="BH111" s="36" t="s">
        <v>561</v>
      </c>
      <c r="BI111" s="36" t="s">
        <v>392</v>
      </c>
      <c r="BJ111" s="45" t="s">
        <v>393</v>
      </c>
      <c r="BK111" s="57">
        <f>BC111*0.1+713405.5</f>
        <v>918407.07900000003</v>
      </c>
      <c r="BL111" s="5">
        <v>45649</v>
      </c>
      <c r="BM111" s="5">
        <v>45723</v>
      </c>
      <c r="BN111" s="3" t="s">
        <v>1650</v>
      </c>
      <c r="BQ111" s="36" t="s">
        <v>303</v>
      </c>
      <c r="BR111" s="36" t="s">
        <v>396</v>
      </c>
      <c r="BS111" s="45" t="s">
        <v>1564</v>
      </c>
      <c r="BT111" s="45" t="s">
        <v>1568</v>
      </c>
      <c r="BU111" s="36" t="s">
        <v>1639</v>
      </c>
      <c r="BX111" s="36" t="s">
        <v>306</v>
      </c>
      <c r="BY111" s="36" t="s">
        <v>203</v>
      </c>
      <c r="CA111" s="36" t="s">
        <v>1020</v>
      </c>
      <c r="CG111" s="36" t="s">
        <v>398</v>
      </c>
      <c r="CH111" s="37">
        <v>45672</v>
      </c>
      <c r="CI111" s="36" t="s">
        <v>399</v>
      </c>
    </row>
    <row r="112" spans="1:87" s="3" customFormat="1" x14ac:dyDescent="0.25">
      <c r="A112" s="36">
        <v>2024</v>
      </c>
      <c r="B112" s="37">
        <v>45566</v>
      </c>
      <c r="C112" s="37">
        <v>45657</v>
      </c>
      <c r="D112" s="36" t="s">
        <v>192</v>
      </c>
      <c r="E112" s="36" t="s">
        <v>195</v>
      </c>
      <c r="F112" s="36" t="s">
        <v>200</v>
      </c>
      <c r="G112" s="3" t="s">
        <v>1640</v>
      </c>
      <c r="H112" s="36" t="s">
        <v>203</v>
      </c>
      <c r="I112" s="36" t="s">
        <v>427</v>
      </c>
      <c r="J112" s="3" t="s">
        <v>1481</v>
      </c>
      <c r="K112" s="45">
        <v>2024106</v>
      </c>
      <c r="L112" s="3" t="s">
        <v>1641</v>
      </c>
      <c r="M112" s="5">
        <v>45625</v>
      </c>
      <c r="N112" s="45" t="s">
        <v>1642</v>
      </c>
      <c r="O112" s="45">
        <v>2024106</v>
      </c>
      <c r="P112" s="5">
        <v>45630</v>
      </c>
      <c r="Q112" s="3">
        <v>2024106</v>
      </c>
      <c r="R112" s="3">
        <v>2024106</v>
      </c>
      <c r="S112" s="3" t="s">
        <v>1610</v>
      </c>
      <c r="T112" s="3" t="s">
        <v>1619</v>
      </c>
      <c r="U112" s="3" t="s">
        <v>1628</v>
      </c>
      <c r="V112" s="3" t="s">
        <v>1637</v>
      </c>
      <c r="W112" s="36" t="s">
        <v>1053</v>
      </c>
      <c r="X112" s="36" t="s">
        <v>271</v>
      </c>
      <c r="Y112" s="36" t="s">
        <v>1054</v>
      </c>
      <c r="Z112" s="36" t="s">
        <v>205</v>
      </c>
      <c r="AA112" s="36"/>
      <c r="AB112" s="36"/>
      <c r="AC112" s="36" t="s">
        <v>581</v>
      </c>
      <c r="AD112" s="36" t="s">
        <v>212</v>
      </c>
      <c r="AE112" s="36" t="s">
        <v>582</v>
      </c>
      <c r="AF112" s="36" t="s">
        <v>439</v>
      </c>
      <c r="AG112" s="36" t="s">
        <v>561</v>
      </c>
      <c r="AH112" s="36" t="s">
        <v>237</v>
      </c>
      <c r="AI112" s="36" t="s">
        <v>1037</v>
      </c>
      <c r="AJ112" s="38">
        <v>1</v>
      </c>
      <c r="AK112" s="36" t="s">
        <v>387</v>
      </c>
      <c r="AL112" s="39">
        <v>1</v>
      </c>
      <c r="AM112" s="36" t="s">
        <v>387</v>
      </c>
      <c r="AN112" s="40">
        <v>3</v>
      </c>
      <c r="AO112" s="36" t="s">
        <v>284</v>
      </c>
      <c r="AP112" s="36">
        <v>23205</v>
      </c>
      <c r="AQ112" s="36" t="s">
        <v>561</v>
      </c>
      <c r="AR112" s="36" t="s">
        <v>561</v>
      </c>
      <c r="AS112" s="36" t="s">
        <v>561</v>
      </c>
      <c r="AT112" s="36" t="s">
        <v>561</v>
      </c>
      <c r="AU112" s="50" t="s">
        <v>499</v>
      </c>
      <c r="AV112" s="36" t="s">
        <v>389</v>
      </c>
      <c r="AW112" s="36" t="s">
        <v>390</v>
      </c>
      <c r="AX112" s="36" t="s">
        <v>390</v>
      </c>
      <c r="AY112" s="3" t="s">
        <v>1640</v>
      </c>
      <c r="AZ112" s="5">
        <v>45639</v>
      </c>
      <c r="BA112" s="5">
        <v>45649</v>
      </c>
      <c r="BB112" s="5">
        <v>45708</v>
      </c>
      <c r="BC112" s="46">
        <v>1781142.77</v>
      </c>
      <c r="BD112" s="46">
        <v>2066125.61</v>
      </c>
      <c r="BG112" s="36" t="s">
        <v>391</v>
      </c>
      <c r="BH112" s="36" t="s">
        <v>561</v>
      </c>
      <c r="BI112" s="36" t="s">
        <v>392</v>
      </c>
      <c r="BJ112" s="45" t="s">
        <v>393</v>
      </c>
      <c r="BK112" s="57">
        <f>BC112*0.1</f>
        <v>178114.277</v>
      </c>
      <c r="BL112" s="5">
        <v>45649</v>
      </c>
      <c r="BM112" s="5">
        <v>45708</v>
      </c>
      <c r="BN112" s="3" t="s">
        <v>1651</v>
      </c>
      <c r="BQ112" s="36" t="s">
        <v>303</v>
      </c>
      <c r="BR112" s="36" t="s">
        <v>396</v>
      </c>
      <c r="BS112" s="45" t="s">
        <v>1564</v>
      </c>
      <c r="BT112" s="45" t="s">
        <v>584</v>
      </c>
      <c r="BU112" s="45" t="s">
        <v>1643</v>
      </c>
      <c r="BX112" s="36" t="s">
        <v>306</v>
      </c>
      <c r="BY112" s="36" t="s">
        <v>203</v>
      </c>
      <c r="CA112" s="36" t="s">
        <v>1020</v>
      </c>
      <c r="CG112" s="36" t="s">
        <v>398</v>
      </c>
      <c r="CH112" s="37">
        <v>45672</v>
      </c>
      <c r="CI112" s="36" t="s">
        <v>399</v>
      </c>
    </row>
    <row r="113" spans="1:87" s="3" customFormat="1" x14ac:dyDescent="0.25">
      <c r="A113" s="36">
        <v>2024</v>
      </c>
      <c r="B113" s="37">
        <v>45566</v>
      </c>
      <c r="C113" s="37">
        <v>45657</v>
      </c>
      <c r="D113" s="36" t="s">
        <v>192</v>
      </c>
      <c r="E113" s="36" t="s">
        <v>195</v>
      </c>
      <c r="F113" s="36" t="s">
        <v>200</v>
      </c>
      <c r="G113" s="3" t="s">
        <v>1652</v>
      </c>
      <c r="H113" s="36" t="s">
        <v>203</v>
      </c>
      <c r="I113" s="36" t="s">
        <v>427</v>
      </c>
      <c r="J113" s="3" t="s">
        <v>1481</v>
      </c>
      <c r="K113" s="45">
        <v>2024107</v>
      </c>
      <c r="L113" s="3" t="s">
        <v>1653</v>
      </c>
      <c r="M113" s="5">
        <v>45625</v>
      </c>
      <c r="N113" s="45" t="s">
        <v>1654</v>
      </c>
      <c r="O113" s="45">
        <v>2024107</v>
      </c>
      <c r="P113" s="5">
        <v>45630</v>
      </c>
      <c r="Q113" s="3">
        <v>2024107</v>
      </c>
      <c r="R113" s="3">
        <v>2024107</v>
      </c>
      <c r="S113" s="3" t="s">
        <v>1611</v>
      </c>
      <c r="T113" s="3" t="s">
        <v>1620</v>
      </c>
      <c r="U113" s="3" t="s">
        <v>1629</v>
      </c>
      <c r="V113" s="3" t="s">
        <v>1638</v>
      </c>
      <c r="AA113" s="36" t="s">
        <v>841</v>
      </c>
      <c r="AB113" s="36"/>
      <c r="AC113" s="36" t="s">
        <v>497</v>
      </c>
      <c r="AD113" s="36" t="s">
        <v>212</v>
      </c>
      <c r="AE113" s="36" t="s">
        <v>498</v>
      </c>
      <c r="AF113" s="36">
        <v>2007</v>
      </c>
      <c r="AG113" s="36" t="s">
        <v>561</v>
      </c>
      <c r="AH113" s="36" t="s">
        <v>237</v>
      </c>
      <c r="AI113" s="36" t="s">
        <v>271</v>
      </c>
      <c r="AJ113" s="38">
        <v>1</v>
      </c>
      <c r="AK113" s="36" t="s">
        <v>387</v>
      </c>
      <c r="AL113" s="39">
        <v>1</v>
      </c>
      <c r="AM113" s="36" t="s">
        <v>387</v>
      </c>
      <c r="AN113" s="40">
        <v>3</v>
      </c>
      <c r="AO113" s="36" t="s">
        <v>284</v>
      </c>
      <c r="AP113" s="36">
        <v>23020</v>
      </c>
      <c r="AQ113" s="36" t="s">
        <v>561</v>
      </c>
      <c r="AR113" s="36" t="s">
        <v>561</v>
      </c>
      <c r="AS113" s="36" t="s">
        <v>561</v>
      </c>
      <c r="AT113" s="36" t="s">
        <v>561</v>
      </c>
      <c r="AU113" s="50" t="s">
        <v>499</v>
      </c>
      <c r="AV113" s="36" t="s">
        <v>389</v>
      </c>
      <c r="AW113" s="36" t="s">
        <v>390</v>
      </c>
      <c r="AX113" s="36" t="s">
        <v>390</v>
      </c>
      <c r="AY113" s="3" t="s">
        <v>1652</v>
      </c>
      <c r="AZ113" s="5">
        <v>45639</v>
      </c>
      <c r="BA113" s="5">
        <v>45649</v>
      </c>
      <c r="BB113" s="5">
        <v>45694</v>
      </c>
      <c r="BC113" s="46">
        <v>853881.52</v>
      </c>
      <c r="BD113" s="46">
        <v>990502.56</v>
      </c>
      <c r="BG113" s="36" t="s">
        <v>391</v>
      </c>
      <c r="BH113" s="36" t="s">
        <v>561</v>
      </c>
      <c r="BI113" s="36" t="s">
        <v>392</v>
      </c>
      <c r="BJ113" s="45" t="s">
        <v>393</v>
      </c>
      <c r="BK113" s="57">
        <f>BC113*0.1+297150.77</f>
        <v>382538.92200000002</v>
      </c>
      <c r="BL113" s="5">
        <v>45649</v>
      </c>
      <c r="BM113" s="5">
        <v>45694</v>
      </c>
      <c r="BN113" s="3" t="s">
        <v>1655</v>
      </c>
      <c r="BQ113" s="36" t="s">
        <v>303</v>
      </c>
      <c r="BR113" s="36" t="s">
        <v>396</v>
      </c>
      <c r="BS113" s="45" t="s">
        <v>1564</v>
      </c>
      <c r="BT113" s="45" t="s">
        <v>756</v>
      </c>
      <c r="BU113" s="45" t="s">
        <v>1656</v>
      </c>
      <c r="BX113" s="36" t="s">
        <v>306</v>
      </c>
      <c r="BY113" s="36" t="s">
        <v>203</v>
      </c>
      <c r="CA113" s="36" t="s">
        <v>1020</v>
      </c>
      <c r="CG113" s="36" t="s">
        <v>398</v>
      </c>
      <c r="CH113" s="37">
        <v>45672</v>
      </c>
      <c r="CI113" s="36" t="s">
        <v>399</v>
      </c>
    </row>
    <row r="114" spans="1:87" s="3" customFormat="1" x14ac:dyDescent="0.25">
      <c r="A114" s="36">
        <v>2024</v>
      </c>
      <c r="B114" s="37">
        <v>45566</v>
      </c>
      <c r="C114" s="37">
        <v>45657</v>
      </c>
      <c r="D114" s="36" t="s">
        <v>192</v>
      </c>
      <c r="E114" s="36" t="s">
        <v>197</v>
      </c>
      <c r="F114" s="36" t="s">
        <v>200</v>
      </c>
      <c r="G114" s="3" t="s">
        <v>1657</v>
      </c>
      <c r="H114" s="36" t="s">
        <v>203</v>
      </c>
      <c r="I114" s="36" t="s">
        <v>1196</v>
      </c>
      <c r="J114" s="3" t="s">
        <v>1456</v>
      </c>
      <c r="K114" s="45">
        <v>2024108</v>
      </c>
      <c r="L114" s="3" t="s">
        <v>1658</v>
      </c>
      <c r="M114" s="5">
        <v>45631</v>
      </c>
      <c r="N114" s="45" t="s">
        <v>1659</v>
      </c>
      <c r="O114" s="45">
        <v>2024108</v>
      </c>
      <c r="T114" s="3" t="s">
        <v>1660</v>
      </c>
      <c r="U114" s="3" t="s">
        <v>1661</v>
      </c>
      <c r="V114" s="3" t="s">
        <v>1662</v>
      </c>
      <c r="AA114" s="36" t="s">
        <v>666</v>
      </c>
      <c r="AB114" s="36"/>
      <c r="AC114" s="36" t="s">
        <v>667</v>
      </c>
      <c r="AD114" s="36" t="s">
        <v>212</v>
      </c>
      <c r="AE114" s="36" t="s">
        <v>668</v>
      </c>
      <c r="AF114" s="36">
        <v>2735</v>
      </c>
      <c r="AG114" s="36" t="s">
        <v>561</v>
      </c>
      <c r="AH114" s="36" t="s">
        <v>237</v>
      </c>
      <c r="AI114" s="36" t="s">
        <v>440</v>
      </c>
      <c r="AJ114" s="38">
        <v>1</v>
      </c>
      <c r="AK114" s="36" t="s">
        <v>387</v>
      </c>
      <c r="AL114" s="39">
        <v>1</v>
      </c>
      <c r="AM114" s="36" t="s">
        <v>387</v>
      </c>
      <c r="AN114" s="40">
        <v>3</v>
      </c>
      <c r="AO114" s="36" t="s">
        <v>284</v>
      </c>
      <c r="AP114" s="36">
        <v>23000</v>
      </c>
      <c r="AQ114" s="36" t="s">
        <v>561</v>
      </c>
      <c r="AR114" s="36" t="s">
        <v>561</v>
      </c>
      <c r="AS114" s="36" t="s">
        <v>561</v>
      </c>
      <c r="AT114" s="36" t="s">
        <v>561</v>
      </c>
      <c r="AU114" s="36" t="s">
        <v>599</v>
      </c>
      <c r="AV114" s="36" t="s">
        <v>389</v>
      </c>
      <c r="AW114" s="36" t="s">
        <v>390</v>
      </c>
      <c r="AX114" s="36" t="s">
        <v>390</v>
      </c>
      <c r="AY114" s="3" t="s">
        <v>1657</v>
      </c>
      <c r="AZ114" s="5">
        <v>45639</v>
      </c>
      <c r="BA114" s="5">
        <v>45649</v>
      </c>
      <c r="BB114" s="5">
        <v>45693</v>
      </c>
      <c r="BC114" s="46">
        <v>894474</v>
      </c>
      <c r="BD114" s="46">
        <v>1037589.84</v>
      </c>
      <c r="BG114" s="36" t="s">
        <v>391</v>
      </c>
      <c r="BH114" s="36" t="s">
        <v>561</v>
      </c>
      <c r="BI114" s="36" t="s">
        <v>392</v>
      </c>
      <c r="BJ114" s="45" t="s">
        <v>1663</v>
      </c>
      <c r="BK114" s="57">
        <f>BC114*0.1+518794.92</f>
        <v>608242.31999999995</v>
      </c>
      <c r="BL114" s="5">
        <v>45649</v>
      </c>
      <c r="BM114" s="5">
        <v>45693</v>
      </c>
      <c r="BN114" s="3" t="s">
        <v>1664</v>
      </c>
      <c r="BQ114" s="36" t="s">
        <v>303</v>
      </c>
      <c r="BR114" s="36" t="s">
        <v>396</v>
      </c>
      <c r="BS114" s="45" t="s">
        <v>1665</v>
      </c>
      <c r="BT114" s="45" t="s">
        <v>397</v>
      </c>
      <c r="BU114" s="45" t="s">
        <v>1666</v>
      </c>
      <c r="BX114" s="36" t="s">
        <v>306</v>
      </c>
      <c r="BY114" s="36" t="s">
        <v>203</v>
      </c>
      <c r="CA114" s="36" t="s">
        <v>1020</v>
      </c>
      <c r="CG114" s="36" t="s">
        <v>398</v>
      </c>
      <c r="CH114" s="37">
        <v>45672</v>
      </c>
      <c r="CI114" s="36" t="s">
        <v>399</v>
      </c>
    </row>
    <row r="115" spans="1:87" s="3" customFormat="1" x14ac:dyDescent="0.25">
      <c r="A115" s="36">
        <v>2024</v>
      </c>
      <c r="B115" s="37">
        <v>45566</v>
      </c>
      <c r="C115" s="37">
        <v>45657</v>
      </c>
      <c r="D115" s="36" t="s">
        <v>192</v>
      </c>
      <c r="E115" s="36" t="s">
        <v>195</v>
      </c>
      <c r="F115" s="36" t="s">
        <v>200</v>
      </c>
      <c r="G115" s="3" t="s">
        <v>1667</v>
      </c>
      <c r="H115" s="36" t="s">
        <v>203</v>
      </c>
      <c r="I115" s="36" t="s">
        <v>427</v>
      </c>
      <c r="J115" s="48" t="s">
        <v>1668</v>
      </c>
      <c r="K115" s="45">
        <v>2024109</v>
      </c>
      <c r="L115" s="3" t="s">
        <v>1669</v>
      </c>
      <c r="M115" s="5">
        <v>45637</v>
      </c>
      <c r="N115" s="45" t="s">
        <v>1670</v>
      </c>
      <c r="O115" s="45">
        <v>2024109</v>
      </c>
      <c r="P115" s="5">
        <v>45639</v>
      </c>
      <c r="Q115" s="3">
        <v>2024109</v>
      </c>
      <c r="R115" s="3">
        <v>2024109</v>
      </c>
      <c r="S115" s="3" t="s">
        <v>1671</v>
      </c>
      <c r="T115" s="3" t="s">
        <v>1672</v>
      </c>
      <c r="U115" s="3" t="s">
        <v>1674</v>
      </c>
      <c r="V115" s="3" t="s">
        <v>1673</v>
      </c>
      <c r="W115" s="3" t="s">
        <v>403</v>
      </c>
      <c r="X115" s="36" t="s">
        <v>1042</v>
      </c>
      <c r="Y115" s="36" t="s">
        <v>1043</v>
      </c>
      <c r="Z115" s="36" t="s">
        <v>204</v>
      </c>
      <c r="AA115" s="36"/>
      <c r="AB115" s="36"/>
      <c r="AC115" s="36" t="s">
        <v>544</v>
      </c>
      <c r="AD115" s="36" t="s">
        <v>212</v>
      </c>
      <c r="AE115" s="36" t="s">
        <v>273</v>
      </c>
      <c r="AF115" s="36" t="s">
        <v>439</v>
      </c>
      <c r="AG115" s="36" t="s">
        <v>561</v>
      </c>
      <c r="AH115" s="36" t="s">
        <v>237</v>
      </c>
      <c r="AI115" s="36" t="s">
        <v>545</v>
      </c>
      <c r="AJ115" s="38">
        <v>1</v>
      </c>
      <c r="AK115" s="36" t="s">
        <v>387</v>
      </c>
      <c r="AL115" s="39">
        <v>1</v>
      </c>
      <c r="AM115" s="36" t="s">
        <v>387</v>
      </c>
      <c r="AN115" s="40">
        <v>3</v>
      </c>
      <c r="AO115" s="36" t="s">
        <v>284</v>
      </c>
      <c r="AP115" s="36">
        <v>23070</v>
      </c>
      <c r="AQ115" s="36" t="s">
        <v>561</v>
      </c>
      <c r="AR115" s="36" t="s">
        <v>561</v>
      </c>
      <c r="AS115" s="36" t="s">
        <v>561</v>
      </c>
      <c r="AT115" s="36" t="s">
        <v>561</v>
      </c>
      <c r="AU115" s="36" t="s">
        <v>499</v>
      </c>
      <c r="AV115" s="36" t="s">
        <v>389</v>
      </c>
      <c r="AW115" s="36" t="s">
        <v>390</v>
      </c>
      <c r="AX115" s="36" t="s">
        <v>390</v>
      </c>
      <c r="AY115" s="3" t="s">
        <v>1667</v>
      </c>
      <c r="AZ115" s="5">
        <v>45643</v>
      </c>
      <c r="BA115" s="5">
        <v>45649</v>
      </c>
      <c r="BB115" s="5">
        <v>45708</v>
      </c>
      <c r="BC115" s="46">
        <v>1724136.3</v>
      </c>
      <c r="BD115" s="46">
        <v>1999998.11</v>
      </c>
      <c r="BG115" s="36" t="s">
        <v>391</v>
      </c>
      <c r="BH115" s="36" t="s">
        <v>561</v>
      </c>
      <c r="BI115" s="36" t="s">
        <v>392</v>
      </c>
      <c r="BJ115" s="45" t="s">
        <v>393</v>
      </c>
      <c r="BK115" s="57">
        <f>BC115*0.1+599999.43</f>
        <v>772413.06</v>
      </c>
      <c r="BL115" s="5">
        <v>45649</v>
      </c>
      <c r="BM115" s="5">
        <v>45708</v>
      </c>
      <c r="BN115" s="3" t="s">
        <v>1675</v>
      </c>
      <c r="BQ115" s="36" t="s">
        <v>303</v>
      </c>
      <c r="BR115" s="36" t="s">
        <v>396</v>
      </c>
      <c r="BS115" s="3" t="s">
        <v>444</v>
      </c>
      <c r="BT115" s="45" t="s">
        <v>1568</v>
      </c>
      <c r="BU115" s="45" t="s">
        <v>1676</v>
      </c>
      <c r="BX115" s="36" t="s">
        <v>306</v>
      </c>
      <c r="BY115" s="36" t="s">
        <v>203</v>
      </c>
      <c r="CA115" s="36" t="s">
        <v>1020</v>
      </c>
      <c r="CG115" s="36" t="s">
        <v>398</v>
      </c>
      <c r="CH115" s="37">
        <v>45672</v>
      </c>
      <c r="CI115" s="36" t="s">
        <v>399</v>
      </c>
    </row>
    <row r="116" spans="1:87" s="3" customFormat="1" x14ac:dyDescent="0.25">
      <c r="A116" s="36">
        <v>2024</v>
      </c>
      <c r="B116" s="37">
        <v>45566</v>
      </c>
      <c r="C116" s="37">
        <v>45657</v>
      </c>
      <c r="D116" s="36" t="s">
        <v>192</v>
      </c>
      <c r="E116" s="36" t="s">
        <v>195</v>
      </c>
      <c r="F116" s="36" t="s">
        <v>200</v>
      </c>
      <c r="G116" s="3" t="s">
        <v>1677</v>
      </c>
      <c r="H116" s="36" t="s">
        <v>203</v>
      </c>
      <c r="I116" s="36" t="s">
        <v>427</v>
      </c>
      <c r="K116" s="45">
        <v>2024110</v>
      </c>
      <c r="N116" s="45" t="s">
        <v>1682</v>
      </c>
      <c r="W116" s="36" t="s">
        <v>367</v>
      </c>
      <c r="X116" s="36" t="s">
        <v>1082</v>
      </c>
      <c r="Y116" s="36" t="s">
        <v>1083</v>
      </c>
      <c r="Z116" s="36" t="s">
        <v>205</v>
      </c>
      <c r="AA116" s="36"/>
      <c r="AB116" s="36"/>
      <c r="AC116" s="36" t="s">
        <v>548</v>
      </c>
      <c r="AD116" s="36" t="s">
        <v>220</v>
      </c>
      <c r="AE116" s="36" t="s">
        <v>850</v>
      </c>
      <c r="AF116" s="36" t="s">
        <v>439</v>
      </c>
      <c r="AG116" s="36" t="s">
        <v>561</v>
      </c>
      <c r="AH116" s="36" t="s">
        <v>246</v>
      </c>
      <c r="AI116" s="36" t="s">
        <v>851</v>
      </c>
      <c r="AJ116" s="38">
        <v>1</v>
      </c>
      <c r="AK116" s="36" t="s">
        <v>387</v>
      </c>
      <c r="AL116" s="39">
        <v>1</v>
      </c>
      <c r="AM116" s="36" t="s">
        <v>387</v>
      </c>
      <c r="AN116" s="40">
        <v>3</v>
      </c>
      <c r="AO116" s="36" t="s">
        <v>284</v>
      </c>
      <c r="AP116" s="36">
        <v>23070</v>
      </c>
      <c r="AQ116" s="36" t="s">
        <v>561</v>
      </c>
      <c r="AR116" s="36" t="s">
        <v>561</v>
      </c>
      <c r="AS116" s="36" t="s">
        <v>561</v>
      </c>
      <c r="AT116" s="36" t="s">
        <v>561</v>
      </c>
      <c r="AU116" s="36" t="s">
        <v>499</v>
      </c>
      <c r="AV116" s="36" t="s">
        <v>389</v>
      </c>
      <c r="AW116" s="36" t="s">
        <v>390</v>
      </c>
      <c r="AX116" s="36" t="s">
        <v>390</v>
      </c>
      <c r="AY116" s="3" t="s">
        <v>1677</v>
      </c>
      <c r="AZ116" s="5">
        <v>45656</v>
      </c>
      <c r="BA116" s="5">
        <v>45663</v>
      </c>
      <c r="BB116" s="5">
        <v>45722</v>
      </c>
      <c r="BC116" s="46">
        <v>975341.03</v>
      </c>
      <c r="BD116" s="46">
        <v>1131395.5900000001</v>
      </c>
      <c r="BG116" s="36" t="s">
        <v>391</v>
      </c>
      <c r="BH116" s="36" t="s">
        <v>561</v>
      </c>
      <c r="BI116" s="36" t="s">
        <v>392</v>
      </c>
      <c r="BJ116" s="45" t="s">
        <v>393</v>
      </c>
      <c r="BK116" s="57">
        <f>BC116*0.1</f>
        <v>97534.103000000003</v>
      </c>
      <c r="BL116" s="5">
        <v>45663</v>
      </c>
      <c r="BM116" s="5">
        <v>45722</v>
      </c>
      <c r="BN116" s="3" t="s">
        <v>1804</v>
      </c>
      <c r="BQ116" s="36" t="s">
        <v>303</v>
      </c>
      <c r="BR116" s="36" t="s">
        <v>396</v>
      </c>
      <c r="BS116" s="3" t="s">
        <v>1678</v>
      </c>
      <c r="BT116" s="45" t="s">
        <v>397</v>
      </c>
      <c r="BU116" s="45" t="s">
        <v>1679</v>
      </c>
      <c r="BX116" s="36" t="s">
        <v>306</v>
      </c>
      <c r="BY116" s="36" t="s">
        <v>203</v>
      </c>
      <c r="CA116" s="36" t="s">
        <v>1020</v>
      </c>
      <c r="CG116" s="36" t="s">
        <v>398</v>
      </c>
      <c r="CH116" s="37">
        <v>45672</v>
      </c>
      <c r="CI116" s="36" t="s">
        <v>399</v>
      </c>
    </row>
    <row r="117" spans="1:87" s="3" customFormat="1" x14ac:dyDescent="0.25">
      <c r="A117" s="36">
        <v>2024</v>
      </c>
      <c r="B117" s="37">
        <v>45566</v>
      </c>
      <c r="C117" s="37">
        <v>45657</v>
      </c>
      <c r="D117" s="36" t="s">
        <v>193</v>
      </c>
      <c r="E117" s="36" t="s">
        <v>195</v>
      </c>
      <c r="F117" s="36" t="s">
        <v>200</v>
      </c>
      <c r="G117" s="3" t="s">
        <v>1680</v>
      </c>
      <c r="H117" s="36" t="s">
        <v>203</v>
      </c>
      <c r="I117" s="36" t="s">
        <v>1782</v>
      </c>
      <c r="J117" s="3" t="s">
        <v>1681</v>
      </c>
      <c r="K117" s="45">
        <v>2024111</v>
      </c>
      <c r="M117" s="5">
        <v>45558</v>
      </c>
      <c r="N117" s="45" t="s">
        <v>1683</v>
      </c>
      <c r="O117" s="45">
        <v>2024111</v>
      </c>
      <c r="W117" s="36" t="s">
        <v>605</v>
      </c>
      <c r="X117" s="36" t="s">
        <v>1060</v>
      </c>
      <c r="Y117" s="36" t="s">
        <v>607</v>
      </c>
      <c r="Z117" s="36" t="s">
        <v>204</v>
      </c>
      <c r="AA117" s="36"/>
      <c r="AB117" s="36"/>
      <c r="AC117" s="36" t="s">
        <v>680</v>
      </c>
      <c r="AD117" s="36" t="s">
        <v>220</v>
      </c>
      <c r="AE117" s="36" t="s">
        <v>1061</v>
      </c>
      <c r="AF117" s="36" t="s">
        <v>439</v>
      </c>
      <c r="AG117" s="36" t="s">
        <v>561</v>
      </c>
      <c r="AH117" s="36" t="s">
        <v>237</v>
      </c>
      <c r="AI117" s="36" t="s">
        <v>1062</v>
      </c>
      <c r="AJ117" s="38">
        <v>1</v>
      </c>
      <c r="AK117" s="36" t="s">
        <v>387</v>
      </c>
      <c r="AL117" s="39">
        <v>1</v>
      </c>
      <c r="AM117" s="36" t="s">
        <v>387</v>
      </c>
      <c r="AN117" s="40">
        <v>3</v>
      </c>
      <c r="AO117" s="36" t="s">
        <v>284</v>
      </c>
      <c r="AP117" s="36">
        <v>23050</v>
      </c>
      <c r="AQ117" s="36" t="s">
        <v>561</v>
      </c>
      <c r="AR117" s="36" t="s">
        <v>561</v>
      </c>
      <c r="AS117" s="36" t="s">
        <v>561</v>
      </c>
      <c r="AT117" s="36" t="s">
        <v>561</v>
      </c>
      <c r="AU117" s="36" t="s">
        <v>599</v>
      </c>
      <c r="AV117" s="36" t="s">
        <v>389</v>
      </c>
      <c r="AW117" s="36" t="s">
        <v>390</v>
      </c>
      <c r="AX117" s="36" t="s">
        <v>390</v>
      </c>
      <c r="AY117" s="45" t="s">
        <v>1680</v>
      </c>
      <c r="AZ117" s="5">
        <v>45562</v>
      </c>
      <c r="BA117" s="5">
        <v>45572</v>
      </c>
      <c r="BB117" s="5">
        <v>45581</v>
      </c>
      <c r="BC117" s="46">
        <v>78910</v>
      </c>
      <c r="BD117" s="46">
        <v>91535.6</v>
      </c>
      <c r="BG117" s="36" t="s">
        <v>391</v>
      </c>
      <c r="BH117" s="36" t="s">
        <v>561</v>
      </c>
      <c r="BI117" s="36" t="s">
        <v>392</v>
      </c>
      <c r="BJ117" s="45" t="s">
        <v>1684</v>
      </c>
      <c r="BK117" s="3">
        <v>0</v>
      </c>
      <c r="BL117" s="5">
        <v>45572</v>
      </c>
      <c r="BM117" s="5">
        <v>45581</v>
      </c>
      <c r="BN117" s="3" t="s">
        <v>1685</v>
      </c>
      <c r="BQ117" s="36" t="s">
        <v>303</v>
      </c>
      <c r="BR117" s="36" t="s">
        <v>396</v>
      </c>
      <c r="BS117" s="3" t="s">
        <v>1678</v>
      </c>
      <c r="BT117" s="45" t="s">
        <v>756</v>
      </c>
      <c r="BU117" s="45" t="s">
        <v>1686</v>
      </c>
      <c r="BX117" s="36" t="s">
        <v>306</v>
      </c>
      <c r="BY117" s="36" t="s">
        <v>203</v>
      </c>
      <c r="CA117" s="36" t="s">
        <v>1020</v>
      </c>
      <c r="CG117" s="36" t="s">
        <v>398</v>
      </c>
      <c r="CH117" s="37">
        <v>45672</v>
      </c>
      <c r="CI117" s="36" t="s">
        <v>399</v>
      </c>
    </row>
    <row r="118" spans="1:87" s="3" customFormat="1" x14ac:dyDescent="0.25">
      <c r="A118" s="36">
        <v>2024</v>
      </c>
      <c r="B118" s="37">
        <v>45566</v>
      </c>
      <c r="C118" s="37">
        <v>45657</v>
      </c>
      <c r="D118" s="36" t="s">
        <v>193</v>
      </c>
      <c r="E118" s="36" t="s">
        <v>195</v>
      </c>
      <c r="F118" s="36" t="s">
        <v>200</v>
      </c>
      <c r="G118" s="3" t="s">
        <v>1687</v>
      </c>
      <c r="H118" s="36" t="s">
        <v>203</v>
      </c>
      <c r="I118" s="36" t="s">
        <v>1209</v>
      </c>
      <c r="J118" s="3" t="s">
        <v>934</v>
      </c>
      <c r="K118" s="45">
        <v>2024112</v>
      </c>
      <c r="M118" s="5">
        <v>45567</v>
      </c>
      <c r="N118" s="45" t="s">
        <v>1688</v>
      </c>
      <c r="O118" s="45">
        <v>2024112</v>
      </c>
      <c r="AA118" s="36" t="s">
        <v>1573</v>
      </c>
      <c r="AC118" s="3" t="s">
        <v>1574</v>
      </c>
      <c r="AD118" s="36" t="s">
        <v>212</v>
      </c>
      <c r="AE118" s="45" t="s">
        <v>1575</v>
      </c>
      <c r="AF118" s="3">
        <v>226</v>
      </c>
      <c r="AG118" s="3" t="s">
        <v>561</v>
      </c>
      <c r="AH118" s="36" t="s">
        <v>237</v>
      </c>
      <c r="AI118" s="45" t="s">
        <v>1278</v>
      </c>
      <c r="AJ118" s="38">
        <v>1</v>
      </c>
      <c r="AK118" s="36" t="s">
        <v>387</v>
      </c>
      <c r="AL118" s="39">
        <v>1</v>
      </c>
      <c r="AM118" s="36" t="s">
        <v>387</v>
      </c>
      <c r="AN118" s="40">
        <v>3</v>
      </c>
      <c r="AO118" s="36" t="s">
        <v>284</v>
      </c>
      <c r="AP118" s="36">
        <v>23070</v>
      </c>
      <c r="AQ118" s="36" t="s">
        <v>561</v>
      </c>
      <c r="AR118" s="36" t="s">
        <v>561</v>
      </c>
      <c r="AS118" s="36" t="s">
        <v>561</v>
      </c>
      <c r="AT118" s="36" t="s">
        <v>561</v>
      </c>
      <c r="AU118" s="36" t="s">
        <v>499</v>
      </c>
      <c r="AV118" s="36" t="s">
        <v>389</v>
      </c>
      <c r="AW118" s="36" t="s">
        <v>390</v>
      </c>
      <c r="AX118" s="36" t="s">
        <v>390</v>
      </c>
      <c r="AY118" s="45" t="s">
        <v>1687</v>
      </c>
      <c r="AZ118" s="5">
        <v>45580</v>
      </c>
      <c r="BA118" s="5">
        <v>45586</v>
      </c>
      <c r="BB118" s="5">
        <v>45630</v>
      </c>
      <c r="BC118" s="46">
        <v>535136.93000000005</v>
      </c>
      <c r="BD118" s="46">
        <v>620758.84000000008</v>
      </c>
      <c r="BG118" s="36" t="s">
        <v>391</v>
      </c>
      <c r="BH118" s="36" t="s">
        <v>561</v>
      </c>
      <c r="BI118" s="36" t="s">
        <v>392</v>
      </c>
      <c r="BJ118" s="45" t="s">
        <v>393</v>
      </c>
      <c r="BK118" s="57">
        <f>BC118*0.1</f>
        <v>53513.693000000007</v>
      </c>
      <c r="BL118" s="5">
        <v>45586</v>
      </c>
      <c r="BM118" s="5">
        <v>45630</v>
      </c>
      <c r="BN118" s="3" t="s">
        <v>1689</v>
      </c>
      <c r="BQ118" s="36" t="s">
        <v>303</v>
      </c>
      <c r="BR118" s="36" t="s">
        <v>396</v>
      </c>
      <c r="BS118" s="36" t="s">
        <v>947</v>
      </c>
      <c r="BT118" s="45" t="s">
        <v>397</v>
      </c>
      <c r="BU118" s="36" t="s">
        <v>1690</v>
      </c>
      <c r="BX118" s="36" t="s">
        <v>306</v>
      </c>
      <c r="BY118" s="36" t="s">
        <v>203</v>
      </c>
      <c r="CA118" s="36" t="s">
        <v>1020</v>
      </c>
      <c r="CG118" s="36" t="s">
        <v>398</v>
      </c>
      <c r="CH118" s="37">
        <v>45672</v>
      </c>
      <c r="CI118" s="36" t="s">
        <v>399</v>
      </c>
    </row>
    <row r="119" spans="1:87" s="3" customFormat="1" x14ac:dyDescent="0.25">
      <c r="A119" s="36">
        <v>2024</v>
      </c>
      <c r="B119" s="37">
        <v>45566</v>
      </c>
      <c r="C119" s="37">
        <v>45657</v>
      </c>
      <c r="D119" s="36" t="s">
        <v>193</v>
      </c>
      <c r="E119" s="36" t="s">
        <v>195</v>
      </c>
      <c r="F119" s="36" t="s">
        <v>200</v>
      </c>
      <c r="G119" s="3" t="s">
        <v>1691</v>
      </c>
      <c r="H119" s="36" t="s">
        <v>203</v>
      </c>
      <c r="I119" s="36" t="s">
        <v>1209</v>
      </c>
      <c r="J119" s="3" t="s">
        <v>934</v>
      </c>
      <c r="K119" s="45">
        <v>2024113</v>
      </c>
      <c r="M119" s="5">
        <v>45587</v>
      </c>
      <c r="N119" s="45" t="s">
        <v>1692</v>
      </c>
      <c r="O119" s="45">
        <v>2024113</v>
      </c>
      <c r="W119" s="3" t="s">
        <v>1693</v>
      </c>
      <c r="X119" s="3" t="s">
        <v>1694</v>
      </c>
      <c r="Y119" s="3" t="s">
        <v>1695</v>
      </c>
      <c r="Z119" s="36" t="s">
        <v>204</v>
      </c>
      <c r="AC119" s="3" t="s">
        <v>1696</v>
      </c>
      <c r="AD119" s="36" t="s">
        <v>212</v>
      </c>
      <c r="AE119" s="45" t="s">
        <v>1697</v>
      </c>
      <c r="AF119" s="3">
        <v>541</v>
      </c>
      <c r="AG119" s="3" t="s">
        <v>561</v>
      </c>
      <c r="AH119" s="36" t="s">
        <v>237</v>
      </c>
      <c r="AI119" s="45" t="s">
        <v>440</v>
      </c>
      <c r="AJ119" s="38">
        <v>1</v>
      </c>
      <c r="AK119" s="36" t="s">
        <v>387</v>
      </c>
      <c r="AL119" s="39">
        <v>1</v>
      </c>
      <c r="AM119" s="36" t="s">
        <v>387</v>
      </c>
      <c r="AN119" s="40">
        <v>3</v>
      </c>
      <c r="AO119" s="36" t="s">
        <v>284</v>
      </c>
      <c r="AP119" s="36">
        <v>23000</v>
      </c>
      <c r="AQ119" s="36" t="s">
        <v>561</v>
      </c>
      <c r="AR119" s="36" t="s">
        <v>561</v>
      </c>
      <c r="AS119" s="36" t="s">
        <v>561</v>
      </c>
      <c r="AT119" s="36" t="s">
        <v>561</v>
      </c>
      <c r="AU119" s="36" t="s">
        <v>499</v>
      </c>
      <c r="AV119" s="36" t="s">
        <v>389</v>
      </c>
      <c r="AW119" s="36" t="s">
        <v>390</v>
      </c>
      <c r="AX119" s="36" t="s">
        <v>390</v>
      </c>
      <c r="AY119" s="45" t="s">
        <v>1691</v>
      </c>
      <c r="AZ119" s="5">
        <v>45600</v>
      </c>
      <c r="BA119" s="5">
        <v>45607</v>
      </c>
      <c r="BB119" s="5">
        <v>45651</v>
      </c>
      <c r="BC119" s="46">
        <v>75610.03</v>
      </c>
      <c r="BD119" s="46">
        <v>87707.63</v>
      </c>
      <c r="BG119" s="36" t="s">
        <v>391</v>
      </c>
      <c r="BH119" s="36" t="s">
        <v>561</v>
      </c>
      <c r="BI119" s="36" t="s">
        <v>392</v>
      </c>
      <c r="BJ119" s="45" t="s">
        <v>393</v>
      </c>
      <c r="BK119" s="3">
        <v>0</v>
      </c>
      <c r="BL119" s="5">
        <v>45607</v>
      </c>
      <c r="BM119" s="5">
        <v>45651</v>
      </c>
      <c r="BN119" s="3" t="s">
        <v>1698</v>
      </c>
      <c r="BQ119" s="36" t="s">
        <v>303</v>
      </c>
      <c r="BR119" s="36" t="s">
        <v>396</v>
      </c>
      <c r="BS119" s="36" t="s">
        <v>947</v>
      </c>
      <c r="BT119" s="45" t="s">
        <v>397</v>
      </c>
      <c r="BU119" s="36" t="s">
        <v>1690</v>
      </c>
      <c r="BX119" s="36" t="s">
        <v>306</v>
      </c>
      <c r="BY119" s="36" t="s">
        <v>203</v>
      </c>
      <c r="CA119" s="36" t="s">
        <v>1020</v>
      </c>
      <c r="CG119" s="36" t="s">
        <v>398</v>
      </c>
      <c r="CH119" s="37">
        <v>45672</v>
      </c>
      <c r="CI119" s="36" t="s">
        <v>399</v>
      </c>
    </row>
    <row r="120" spans="1:87" x14ac:dyDescent="0.25">
      <c r="A120" s="36">
        <v>2024</v>
      </c>
      <c r="B120" s="37">
        <v>45566</v>
      </c>
      <c r="C120" s="37">
        <v>45657</v>
      </c>
      <c r="D120" s="36" t="s">
        <v>193</v>
      </c>
      <c r="E120" s="36" t="s">
        <v>195</v>
      </c>
      <c r="F120" s="36" t="s">
        <v>200</v>
      </c>
      <c r="G120" s="63" t="s">
        <v>1699</v>
      </c>
      <c r="H120" s="36" t="s">
        <v>203</v>
      </c>
      <c r="I120" s="36" t="s">
        <v>1209</v>
      </c>
      <c r="J120" s="3" t="s">
        <v>934</v>
      </c>
      <c r="K120" s="45">
        <v>2024114</v>
      </c>
      <c r="M120" s="5">
        <v>45587</v>
      </c>
      <c r="N120" s="45" t="s">
        <v>1700</v>
      </c>
      <c r="O120" s="45">
        <v>2024114</v>
      </c>
      <c r="AA120" s="36" t="s">
        <v>1701</v>
      </c>
      <c r="AC120" s="63" t="s">
        <v>1702</v>
      </c>
      <c r="AD120" s="36" t="s">
        <v>212</v>
      </c>
      <c r="AE120" s="45" t="s">
        <v>1703</v>
      </c>
      <c r="AF120">
        <v>470</v>
      </c>
      <c r="AG120" s="3" t="s">
        <v>561</v>
      </c>
      <c r="AH120" s="36" t="s">
        <v>237</v>
      </c>
      <c r="AI120" s="45" t="s">
        <v>423</v>
      </c>
      <c r="AJ120" s="38">
        <v>1</v>
      </c>
      <c r="AK120" s="36" t="s">
        <v>387</v>
      </c>
      <c r="AL120" s="39">
        <v>1</v>
      </c>
      <c r="AM120" s="36" t="s">
        <v>387</v>
      </c>
      <c r="AN120" s="40">
        <v>3</v>
      </c>
      <c r="AO120" s="36" t="s">
        <v>284</v>
      </c>
      <c r="AP120" s="36">
        <v>23070</v>
      </c>
      <c r="AQ120" s="36" t="s">
        <v>561</v>
      </c>
      <c r="AR120" s="36" t="s">
        <v>561</v>
      </c>
      <c r="AS120" s="36" t="s">
        <v>561</v>
      </c>
      <c r="AT120" s="36" t="s">
        <v>561</v>
      </c>
      <c r="AU120" s="36" t="s">
        <v>499</v>
      </c>
      <c r="AV120" s="36" t="s">
        <v>389</v>
      </c>
      <c r="AW120" s="36" t="s">
        <v>390</v>
      </c>
      <c r="AX120" s="36" t="s">
        <v>390</v>
      </c>
      <c r="AY120" s="63" t="s">
        <v>1699</v>
      </c>
      <c r="AZ120" s="5">
        <v>45600</v>
      </c>
      <c r="BA120" s="5">
        <v>45607</v>
      </c>
      <c r="BB120" s="5">
        <v>45651</v>
      </c>
      <c r="BC120" s="46">
        <v>482177.19</v>
      </c>
      <c r="BD120" s="46">
        <v>559325.54</v>
      </c>
      <c r="BG120" s="36" t="s">
        <v>391</v>
      </c>
      <c r="BH120" s="36" t="s">
        <v>561</v>
      </c>
      <c r="BI120" s="36" t="s">
        <v>392</v>
      </c>
      <c r="BJ120" s="45" t="s">
        <v>393</v>
      </c>
      <c r="BK120" s="57">
        <f>BC120*0.1+167797.66</f>
        <v>216015.37900000002</v>
      </c>
      <c r="BL120" s="5">
        <v>45607</v>
      </c>
      <c r="BM120" s="5">
        <v>45651</v>
      </c>
      <c r="BN120" s="63" t="s">
        <v>1705</v>
      </c>
      <c r="BQ120" s="36" t="s">
        <v>303</v>
      </c>
      <c r="BR120" s="36" t="s">
        <v>396</v>
      </c>
      <c r="BS120" s="36" t="s">
        <v>947</v>
      </c>
      <c r="BT120" s="45" t="s">
        <v>1704</v>
      </c>
      <c r="BU120" s="36" t="s">
        <v>1690</v>
      </c>
      <c r="BX120" s="36" t="s">
        <v>306</v>
      </c>
      <c r="BY120" s="36" t="s">
        <v>203</v>
      </c>
      <c r="BZ120" s="3"/>
      <c r="CA120" s="36" t="s">
        <v>1020</v>
      </c>
      <c r="CB120" s="3"/>
      <c r="CC120" s="3"/>
      <c r="CD120" s="3"/>
      <c r="CE120" s="3"/>
      <c r="CF120" s="3"/>
      <c r="CG120" s="36" t="s">
        <v>398</v>
      </c>
      <c r="CH120" s="37">
        <v>45672</v>
      </c>
      <c r="CI120" s="36" t="s">
        <v>399</v>
      </c>
    </row>
    <row r="121" spans="1:87" x14ac:dyDescent="0.25">
      <c r="A121" s="36">
        <v>2024</v>
      </c>
      <c r="B121" s="37">
        <v>45566</v>
      </c>
      <c r="C121" s="37">
        <v>45657</v>
      </c>
      <c r="D121" s="36" t="s">
        <v>193</v>
      </c>
      <c r="E121" s="36" t="s">
        <v>195</v>
      </c>
      <c r="F121" s="36" t="s">
        <v>200</v>
      </c>
      <c r="G121" s="63" t="s">
        <v>1707</v>
      </c>
      <c r="H121" s="36" t="s">
        <v>203</v>
      </c>
      <c r="I121" s="36" t="s">
        <v>1209</v>
      </c>
      <c r="J121" s="3" t="s">
        <v>934</v>
      </c>
      <c r="K121" s="45">
        <v>2024115</v>
      </c>
      <c r="M121" s="5">
        <v>45587</v>
      </c>
      <c r="N121" s="45" t="s">
        <v>1708</v>
      </c>
      <c r="O121" s="45">
        <v>2024115</v>
      </c>
      <c r="W121" s="36" t="s">
        <v>367</v>
      </c>
      <c r="X121" s="36" t="s">
        <v>1082</v>
      </c>
      <c r="Y121" s="36" t="s">
        <v>1083</v>
      </c>
      <c r="Z121" s="36" t="s">
        <v>205</v>
      </c>
      <c r="AA121" s="36"/>
      <c r="AB121" s="36"/>
      <c r="AC121" s="36" t="s">
        <v>548</v>
      </c>
      <c r="AD121" s="36" t="s">
        <v>220</v>
      </c>
      <c r="AE121" s="36" t="s">
        <v>850</v>
      </c>
      <c r="AF121" s="36" t="s">
        <v>439</v>
      </c>
      <c r="AG121" s="36" t="s">
        <v>561</v>
      </c>
      <c r="AH121" s="36" t="s">
        <v>246</v>
      </c>
      <c r="AI121" s="36" t="s">
        <v>851</v>
      </c>
      <c r="AJ121" s="38">
        <v>1</v>
      </c>
      <c r="AK121" s="36" t="s">
        <v>387</v>
      </c>
      <c r="AL121" s="39">
        <v>1</v>
      </c>
      <c r="AM121" s="36" t="s">
        <v>387</v>
      </c>
      <c r="AN121" s="40">
        <v>3</v>
      </c>
      <c r="AO121" s="36" t="s">
        <v>284</v>
      </c>
      <c r="AP121" s="36">
        <v>23070</v>
      </c>
      <c r="AQ121" s="36" t="s">
        <v>561</v>
      </c>
      <c r="AR121" s="36" t="s">
        <v>561</v>
      </c>
      <c r="AS121" s="36" t="s">
        <v>561</v>
      </c>
      <c r="AT121" s="36" t="s">
        <v>561</v>
      </c>
      <c r="AU121" s="36" t="s">
        <v>499</v>
      </c>
      <c r="AV121" s="36" t="s">
        <v>389</v>
      </c>
      <c r="AW121" s="36" t="s">
        <v>390</v>
      </c>
      <c r="AX121" s="36" t="s">
        <v>390</v>
      </c>
      <c r="AY121" s="63" t="s">
        <v>1707</v>
      </c>
      <c r="AZ121" s="5">
        <v>45600</v>
      </c>
      <c r="BA121" s="5">
        <v>45607</v>
      </c>
      <c r="BB121" s="5">
        <v>45651</v>
      </c>
      <c r="BC121" s="46">
        <v>461515.24</v>
      </c>
      <c r="BD121" s="46">
        <v>535357.67999999993</v>
      </c>
      <c r="BG121" s="36" t="s">
        <v>391</v>
      </c>
      <c r="BH121" s="36" t="s">
        <v>561</v>
      </c>
      <c r="BI121" s="36" t="s">
        <v>392</v>
      </c>
      <c r="BJ121" s="45" t="s">
        <v>393</v>
      </c>
      <c r="BK121" s="57">
        <f>BC121*0.1+160607.3</f>
        <v>206758.82399999999</v>
      </c>
      <c r="BL121" s="5">
        <v>45607</v>
      </c>
      <c r="BM121" s="5">
        <v>45651</v>
      </c>
      <c r="BN121" s="63" t="s">
        <v>1709</v>
      </c>
      <c r="BQ121" s="36" t="s">
        <v>303</v>
      </c>
      <c r="BR121" s="36" t="s">
        <v>396</v>
      </c>
      <c r="BS121" s="36" t="s">
        <v>947</v>
      </c>
      <c r="BT121" s="45" t="s">
        <v>397</v>
      </c>
      <c r="BU121" s="36" t="s">
        <v>1690</v>
      </c>
      <c r="BX121" s="36" t="s">
        <v>306</v>
      </c>
      <c r="BY121" s="36" t="s">
        <v>203</v>
      </c>
      <c r="BZ121" s="3"/>
      <c r="CA121" s="36" t="s">
        <v>1020</v>
      </c>
      <c r="CB121" s="3"/>
      <c r="CC121" s="3"/>
      <c r="CD121" s="3"/>
      <c r="CE121" s="3"/>
      <c r="CF121" s="3"/>
      <c r="CG121" s="36" t="s">
        <v>398</v>
      </c>
      <c r="CH121" s="37">
        <v>45672</v>
      </c>
      <c r="CI121" s="36" t="s">
        <v>399</v>
      </c>
    </row>
    <row r="122" spans="1:87" s="3" customFormat="1" x14ac:dyDescent="0.25">
      <c r="A122" s="36">
        <v>2024</v>
      </c>
      <c r="B122" s="37">
        <v>45566</v>
      </c>
      <c r="C122" s="37">
        <v>45657</v>
      </c>
      <c r="D122" s="36" t="s">
        <v>193</v>
      </c>
      <c r="E122" s="36" t="s">
        <v>195</v>
      </c>
      <c r="F122" s="36" t="s">
        <v>200</v>
      </c>
      <c r="G122" s="3" t="s">
        <v>1710</v>
      </c>
      <c r="H122" s="36" t="s">
        <v>203</v>
      </c>
      <c r="I122" s="36" t="s">
        <v>1209</v>
      </c>
      <c r="J122" s="3" t="s">
        <v>934</v>
      </c>
      <c r="K122" s="45">
        <v>2024116</v>
      </c>
      <c r="M122" s="5">
        <v>45587</v>
      </c>
      <c r="N122" s="45" t="s">
        <v>1711</v>
      </c>
      <c r="O122" s="45">
        <v>2024116</v>
      </c>
      <c r="AA122" s="36" t="s">
        <v>1706</v>
      </c>
      <c r="AC122" s="3" t="s">
        <v>1712</v>
      </c>
      <c r="AD122" s="36" t="s">
        <v>212</v>
      </c>
      <c r="AE122" s="45" t="s">
        <v>1713</v>
      </c>
      <c r="AF122" s="45" t="s">
        <v>439</v>
      </c>
      <c r="AG122" s="36" t="s">
        <v>561</v>
      </c>
      <c r="AH122" s="36" t="s">
        <v>237</v>
      </c>
      <c r="AI122" s="45" t="s">
        <v>481</v>
      </c>
      <c r="AJ122" s="38">
        <v>1</v>
      </c>
      <c r="AK122" s="36" t="s">
        <v>387</v>
      </c>
      <c r="AL122" s="39">
        <v>1</v>
      </c>
      <c r="AM122" s="36" t="s">
        <v>387</v>
      </c>
      <c r="AN122" s="40">
        <v>3</v>
      </c>
      <c r="AO122" s="36" t="s">
        <v>284</v>
      </c>
      <c r="AP122" s="36">
        <v>23040</v>
      </c>
      <c r="AQ122" s="36" t="s">
        <v>561</v>
      </c>
      <c r="AR122" s="36" t="s">
        <v>561</v>
      </c>
      <c r="AS122" s="36" t="s">
        <v>561</v>
      </c>
      <c r="AT122" s="36" t="s">
        <v>561</v>
      </c>
      <c r="AU122" s="36" t="s">
        <v>499</v>
      </c>
      <c r="AV122" s="36" t="s">
        <v>389</v>
      </c>
      <c r="AW122" s="36" t="s">
        <v>390</v>
      </c>
      <c r="AX122" s="36" t="s">
        <v>390</v>
      </c>
      <c r="AY122" s="3" t="s">
        <v>1710</v>
      </c>
      <c r="AZ122" s="5">
        <v>45600</v>
      </c>
      <c r="BA122" s="5">
        <v>45607</v>
      </c>
      <c r="BB122" s="5">
        <v>45651</v>
      </c>
      <c r="BC122" s="46">
        <v>416484.44</v>
      </c>
      <c r="BD122" s="46">
        <v>483121.95</v>
      </c>
      <c r="BG122" s="36" t="s">
        <v>391</v>
      </c>
      <c r="BH122" s="36" t="s">
        <v>561</v>
      </c>
      <c r="BI122" s="36" t="s">
        <v>392</v>
      </c>
      <c r="BJ122" s="45" t="s">
        <v>393</v>
      </c>
      <c r="BK122" s="57">
        <f>BC122*0.1+144936.59</f>
        <v>186585.03399999999</v>
      </c>
      <c r="BL122" s="5">
        <v>45607</v>
      </c>
      <c r="BM122" s="5">
        <v>45651</v>
      </c>
      <c r="BN122" s="3" t="s">
        <v>1714</v>
      </c>
      <c r="BQ122" s="36" t="s">
        <v>303</v>
      </c>
      <c r="BR122" s="36" t="s">
        <v>396</v>
      </c>
      <c r="BS122" s="36" t="s">
        <v>947</v>
      </c>
      <c r="BT122" s="45" t="s">
        <v>397</v>
      </c>
      <c r="BU122" s="36" t="s">
        <v>1690</v>
      </c>
      <c r="BX122" s="36" t="s">
        <v>306</v>
      </c>
      <c r="BY122" s="36" t="s">
        <v>203</v>
      </c>
      <c r="CA122" s="36" t="s">
        <v>1020</v>
      </c>
      <c r="CG122" s="36" t="s">
        <v>398</v>
      </c>
      <c r="CH122" s="37">
        <v>45672</v>
      </c>
      <c r="CI122" s="36" t="s">
        <v>399</v>
      </c>
    </row>
    <row r="123" spans="1:87" s="3" customFormat="1" x14ac:dyDescent="0.25">
      <c r="A123" s="36">
        <v>2024</v>
      </c>
      <c r="B123" s="37">
        <v>45566</v>
      </c>
      <c r="C123" s="37">
        <v>45657</v>
      </c>
      <c r="D123" s="36" t="s">
        <v>193</v>
      </c>
      <c r="E123" s="36" t="s">
        <v>195</v>
      </c>
      <c r="F123" s="36" t="s">
        <v>200</v>
      </c>
      <c r="G123" s="3" t="s">
        <v>1715</v>
      </c>
      <c r="H123" s="36" t="s">
        <v>203</v>
      </c>
      <c r="I123" s="36" t="s">
        <v>1209</v>
      </c>
      <c r="J123" s="3" t="s">
        <v>934</v>
      </c>
      <c r="K123" s="45">
        <v>2024117</v>
      </c>
      <c r="M123" s="5">
        <v>45587</v>
      </c>
      <c r="N123" s="45" t="s">
        <v>1716</v>
      </c>
      <c r="O123" s="45">
        <v>2024117</v>
      </c>
      <c r="W123" s="3" t="s">
        <v>524</v>
      </c>
      <c r="X123" s="3" t="s">
        <v>525</v>
      </c>
      <c r="Y123" s="3" t="s">
        <v>526</v>
      </c>
      <c r="Z123" s="36" t="s">
        <v>205</v>
      </c>
      <c r="AC123" s="3" t="s">
        <v>527</v>
      </c>
      <c r="AD123" s="36" t="s">
        <v>212</v>
      </c>
      <c r="AE123" s="45" t="s">
        <v>1717</v>
      </c>
      <c r="AF123" s="45">
        <v>255</v>
      </c>
      <c r="AG123" s="36" t="s">
        <v>561</v>
      </c>
      <c r="AH123" s="36" t="s">
        <v>237</v>
      </c>
      <c r="AI123" s="45" t="s">
        <v>528</v>
      </c>
      <c r="AJ123" s="38">
        <v>1</v>
      </c>
      <c r="AK123" s="36" t="s">
        <v>387</v>
      </c>
      <c r="AL123" s="39">
        <v>1</v>
      </c>
      <c r="AM123" s="36" t="s">
        <v>387</v>
      </c>
      <c r="AN123" s="40">
        <v>3</v>
      </c>
      <c r="AO123" s="36" t="s">
        <v>284</v>
      </c>
      <c r="AP123" s="36">
        <v>23084</v>
      </c>
      <c r="AQ123" s="36" t="s">
        <v>561</v>
      </c>
      <c r="AR123" s="36" t="s">
        <v>561</v>
      </c>
      <c r="AS123" s="36" t="s">
        <v>561</v>
      </c>
      <c r="AT123" s="36" t="s">
        <v>561</v>
      </c>
      <c r="AU123" s="36" t="s">
        <v>499</v>
      </c>
      <c r="AV123" s="36" t="s">
        <v>389</v>
      </c>
      <c r="AW123" s="36" t="s">
        <v>390</v>
      </c>
      <c r="AX123" s="36" t="s">
        <v>390</v>
      </c>
      <c r="AY123" s="3" t="s">
        <v>1715</v>
      </c>
      <c r="AZ123" s="5">
        <v>45600</v>
      </c>
      <c r="BA123" s="5">
        <v>45607</v>
      </c>
      <c r="BB123" s="5">
        <v>45651</v>
      </c>
      <c r="BC123" s="46">
        <v>67688.429999999993</v>
      </c>
      <c r="BD123" s="46">
        <v>78518.579999999987</v>
      </c>
      <c r="BG123" s="36" t="s">
        <v>391</v>
      </c>
      <c r="BH123" s="36" t="s">
        <v>561</v>
      </c>
      <c r="BI123" s="36" t="s">
        <v>392</v>
      </c>
      <c r="BJ123" s="45" t="s">
        <v>393</v>
      </c>
      <c r="BK123" s="3">
        <v>0</v>
      </c>
      <c r="BL123" s="5">
        <v>45607</v>
      </c>
      <c r="BM123" s="5">
        <v>45651</v>
      </c>
      <c r="BN123" s="3" t="s">
        <v>1718</v>
      </c>
      <c r="BQ123" s="36" t="s">
        <v>303</v>
      </c>
      <c r="BR123" s="36" t="s">
        <v>396</v>
      </c>
      <c r="BS123" s="36" t="s">
        <v>947</v>
      </c>
      <c r="BT123" s="45" t="s">
        <v>1719</v>
      </c>
      <c r="BU123" s="36" t="s">
        <v>1690</v>
      </c>
      <c r="BX123" s="36" t="s">
        <v>306</v>
      </c>
      <c r="BY123" s="36" t="s">
        <v>203</v>
      </c>
      <c r="CA123" s="36" t="s">
        <v>1020</v>
      </c>
      <c r="CG123" s="36" t="s">
        <v>398</v>
      </c>
      <c r="CH123" s="37">
        <v>45672</v>
      </c>
      <c r="CI123" s="36" t="s">
        <v>399</v>
      </c>
    </row>
    <row r="124" spans="1:87" s="3" customFormat="1" x14ac:dyDescent="0.25">
      <c r="A124" s="36">
        <v>2024</v>
      </c>
      <c r="B124" s="37">
        <v>45566</v>
      </c>
      <c r="C124" s="37">
        <v>45657</v>
      </c>
      <c r="D124" s="36" t="s">
        <v>193</v>
      </c>
      <c r="E124" s="36" t="s">
        <v>199</v>
      </c>
      <c r="F124" s="36" t="s">
        <v>200</v>
      </c>
      <c r="G124" s="3" t="s">
        <v>1720</v>
      </c>
      <c r="H124" s="36" t="s">
        <v>203</v>
      </c>
      <c r="I124" s="36" t="s">
        <v>1721</v>
      </c>
      <c r="J124" s="3" t="s">
        <v>1722</v>
      </c>
      <c r="K124" s="45">
        <v>2024118</v>
      </c>
      <c r="M124" s="5">
        <v>45600</v>
      </c>
      <c r="N124" s="3" t="s">
        <v>1723</v>
      </c>
      <c r="O124" s="45">
        <v>2024118</v>
      </c>
      <c r="W124" s="3" t="s">
        <v>1724</v>
      </c>
      <c r="X124" s="3" t="s">
        <v>1725</v>
      </c>
      <c r="Y124" s="3" t="s">
        <v>1726</v>
      </c>
      <c r="Z124" s="36" t="s">
        <v>204</v>
      </c>
      <c r="AC124" s="3" t="s">
        <v>1727</v>
      </c>
      <c r="AD124" s="36" t="s">
        <v>212</v>
      </c>
      <c r="AE124" s="45" t="s">
        <v>1728</v>
      </c>
      <c r="AF124" s="45">
        <v>817</v>
      </c>
      <c r="AG124" s="36" t="s">
        <v>561</v>
      </c>
      <c r="AH124" s="36" t="s">
        <v>237</v>
      </c>
      <c r="AI124" s="45" t="s">
        <v>1729</v>
      </c>
      <c r="AJ124" s="38">
        <v>1</v>
      </c>
      <c r="AK124" s="36" t="s">
        <v>387</v>
      </c>
      <c r="AL124" s="39">
        <v>1</v>
      </c>
      <c r="AM124" s="36" t="s">
        <v>387</v>
      </c>
      <c r="AN124" s="40">
        <v>3</v>
      </c>
      <c r="AO124" s="36" t="s">
        <v>284</v>
      </c>
      <c r="AP124" s="36">
        <v>23010</v>
      </c>
      <c r="AQ124" s="36" t="s">
        <v>561</v>
      </c>
      <c r="AR124" s="36" t="s">
        <v>561</v>
      </c>
      <c r="AS124" s="36" t="s">
        <v>561</v>
      </c>
      <c r="AT124" s="36" t="s">
        <v>561</v>
      </c>
      <c r="AU124" s="36" t="s">
        <v>499</v>
      </c>
      <c r="AV124" s="36" t="s">
        <v>389</v>
      </c>
      <c r="AW124" s="36" t="s">
        <v>390</v>
      </c>
      <c r="AX124" s="36" t="s">
        <v>390</v>
      </c>
      <c r="AY124" s="3" t="s">
        <v>1720</v>
      </c>
      <c r="AZ124" s="5">
        <v>45631</v>
      </c>
      <c r="BA124" s="5">
        <v>45621</v>
      </c>
      <c r="BB124" s="5">
        <v>45650</v>
      </c>
      <c r="BC124" s="46">
        <v>159482.75</v>
      </c>
      <c r="BD124" s="46">
        <v>184999.99</v>
      </c>
      <c r="BG124" s="36" t="s">
        <v>391</v>
      </c>
      <c r="BH124" s="36" t="s">
        <v>561</v>
      </c>
      <c r="BI124" s="36" t="s">
        <v>392</v>
      </c>
      <c r="BJ124" s="45" t="s">
        <v>1730</v>
      </c>
      <c r="BK124" s="57">
        <f>BC124*0.1</f>
        <v>15948.275000000001</v>
      </c>
      <c r="BL124" s="5">
        <v>45621</v>
      </c>
      <c r="BM124" s="5">
        <v>45650</v>
      </c>
      <c r="BN124" s="3" t="s">
        <v>1733</v>
      </c>
      <c r="BQ124" s="36" t="s">
        <v>302</v>
      </c>
      <c r="BR124" s="45" t="s">
        <v>1006</v>
      </c>
      <c r="BS124" s="3" t="s">
        <v>1216</v>
      </c>
      <c r="BT124" s="45" t="s">
        <v>1731</v>
      </c>
      <c r="BU124" s="45" t="s">
        <v>1732</v>
      </c>
      <c r="BX124" s="36" t="s">
        <v>306</v>
      </c>
      <c r="BY124" s="36" t="s">
        <v>203</v>
      </c>
      <c r="CA124" s="36" t="s">
        <v>1020</v>
      </c>
      <c r="CG124" s="36" t="s">
        <v>398</v>
      </c>
      <c r="CH124" s="37">
        <v>45672</v>
      </c>
      <c r="CI124" s="36" t="s">
        <v>399</v>
      </c>
    </row>
    <row r="125" spans="1:87" s="3" customFormat="1" x14ac:dyDescent="0.25">
      <c r="A125" s="36">
        <v>2024</v>
      </c>
      <c r="B125" s="37">
        <v>45566</v>
      </c>
      <c r="C125" s="37">
        <v>45657</v>
      </c>
      <c r="D125" s="36" t="s">
        <v>193</v>
      </c>
      <c r="E125" s="36" t="s">
        <v>195</v>
      </c>
      <c r="F125" s="36" t="s">
        <v>200</v>
      </c>
      <c r="G125" s="3" t="s">
        <v>1734</v>
      </c>
      <c r="H125" s="36" t="s">
        <v>203</v>
      </c>
      <c r="I125" s="36" t="s">
        <v>1209</v>
      </c>
      <c r="J125" s="3" t="s">
        <v>1491</v>
      </c>
      <c r="K125" s="45">
        <v>2024119</v>
      </c>
      <c r="M125" s="5">
        <v>45603</v>
      </c>
      <c r="N125" s="3" t="s">
        <v>1735</v>
      </c>
      <c r="O125" s="45">
        <v>2024119</v>
      </c>
      <c r="W125" s="3" t="s">
        <v>403</v>
      </c>
      <c r="X125" s="36" t="s">
        <v>1042</v>
      </c>
      <c r="Y125" s="36" t="s">
        <v>1043</v>
      </c>
      <c r="Z125" s="36" t="s">
        <v>204</v>
      </c>
      <c r="AA125" s="36"/>
      <c r="AB125" s="36"/>
      <c r="AC125" s="36" t="s">
        <v>544</v>
      </c>
      <c r="AD125" s="36" t="s">
        <v>212</v>
      </c>
      <c r="AE125" s="36" t="s">
        <v>273</v>
      </c>
      <c r="AF125" s="36" t="s">
        <v>439</v>
      </c>
      <c r="AG125" s="36" t="s">
        <v>561</v>
      </c>
      <c r="AH125" s="36" t="s">
        <v>237</v>
      </c>
      <c r="AI125" s="36" t="s">
        <v>545</v>
      </c>
      <c r="AJ125" s="38">
        <v>1</v>
      </c>
      <c r="AK125" s="36" t="s">
        <v>387</v>
      </c>
      <c r="AL125" s="39">
        <v>1</v>
      </c>
      <c r="AM125" s="36" t="s">
        <v>387</v>
      </c>
      <c r="AN125" s="40">
        <v>3</v>
      </c>
      <c r="AO125" s="36" t="s">
        <v>284</v>
      </c>
      <c r="AP125" s="36">
        <v>23070</v>
      </c>
      <c r="AQ125" s="36" t="s">
        <v>561</v>
      </c>
      <c r="AR125" s="36" t="s">
        <v>561</v>
      </c>
      <c r="AS125" s="36" t="s">
        <v>561</v>
      </c>
      <c r="AT125" s="36" t="s">
        <v>561</v>
      </c>
      <c r="AU125" s="36" t="s">
        <v>499</v>
      </c>
      <c r="AV125" s="36" t="s">
        <v>389</v>
      </c>
      <c r="AW125" s="36" t="s">
        <v>390</v>
      </c>
      <c r="AX125" s="36" t="s">
        <v>390</v>
      </c>
      <c r="AY125" s="3" t="s">
        <v>1734</v>
      </c>
      <c r="AZ125" s="5">
        <v>45623</v>
      </c>
      <c r="BA125" s="5">
        <v>45635</v>
      </c>
      <c r="BB125" s="5">
        <v>45664</v>
      </c>
      <c r="BC125" s="46">
        <v>226688.05</v>
      </c>
      <c r="BD125" s="46">
        <v>262958.14</v>
      </c>
      <c r="BG125" s="36" t="s">
        <v>391</v>
      </c>
      <c r="BH125" s="36" t="s">
        <v>561</v>
      </c>
      <c r="BI125" s="36" t="s">
        <v>392</v>
      </c>
      <c r="BJ125" s="45" t="s">
        <v>393</v>
      </c>
      <c r="BK125" s="57">
        <f>BC125*0.1</f>
        <v>22668.805</v>
      </c>
      <c r="BL125" s="5">
        <v>45635</v>
      </c>
      <c r="BM125" s="5">
        <v>45664</v>
      </c>
      <c r="BN125" s="3" t="s">
        <v>1736</v>
      </c>
      <c r="BQ125" s="36" t="s">
        <v>303</v>
      </c>
      <c r="BR125" s="36" t="s">
        <v>396</v>
      </c>
      <c r="BS125" s="36" t="s">
        <v>947</v>
      </c>
      <c r="BT125" s="45" t="s">
        <v>397</v>
      </c>
      <c r="BU125" s="36" t="s">
        <v>1690</v>
      </c>
      <c r="BX125" s="36" t="s">
        <v>306</v>
      </c>
      <c r="BY125" s="36" t="s">
        <v>203</v>
      </c>
      <c r="CA125" s="36" t="s">
        <v>1020</v>
      </c>
      <c r="CG125" s="36" t="s">
        <v>398</v>
      </c>
      <c r="CH125" s="37">
        <v>45672</v>
      </c>
      <c r="CI125" s="36" t="s">
        <v>399</v>
      </c>
    </row>
    <row r="126" spans="1:87" s="3" customFormat="1" ht="15.75" customHeight="1" x14ac:dyDescent="0.25">
      <c r="A126" s="36">
        <v>2024</v>
      </c>
      <c r="B126" s="37">
        <v>45566</v>
      </c>
      <c r="C126" s="37">
        <v>45657</v>
      </c>
      <c r="D126" s="36" t="s">
        <v>193</v>
      </c>
      <c r="E126" s="36" t="s">
        <v>195</v>
      </c>
      <c r="F126" s="36" t="s">
        <v>200</v>
      </c>
      <c r="G126" s="3" t="s">
        <v>1737</v>
      </c>
      <c r="H126" s="36" t="s">
        <v>203</v>
      </c>
      <c r="I126" s="36" t="s">
        <v>1209</v>
      </c>
      <c r="J126" s="3" t="s">
        <v>1491</v>
      </c>
      <c r="K126" s="45">
        <v>2024120</v>
      </c>
      <c r="M126" s="5">
        <v>45603</v>
      </c>
      <c r="N126" s="3" t="s">
        <v>1738</v>
      </c>
      <c r="O126" s="45">
        <v>2024120</v>
      </c>
      <c r="AA126" s="36" t="s">
        <v>1573</v>
      </c>
      <c r="AC126" s="3" t="s">
        <v>1574</v>
      </c>
      <c r="AD126" s="36" t="s">
        <v>212</v>
      </c>
      <c r="AE126" s="45" t="s">
        <v>1575</v>
      </c>
      <c r="AF126" s="3">
        <v>226</v>
      </c>
      <c r="AG126" s="3" t="s">
        <v>561</v>
      </c>
      <c r="AH126" s="36" t="s">
        <v>237</v>
      </c>
      <c r="AI126" s="45" t="s">
        <v>1278</v>
      </c>
      <c r="AJ126" s="38">
        <v>1</v>
      </c>
      <c r="AK126" s="36" t="s">
        <v>387</v>
      </c>
      <c r="AL126" s="39">
        <v>1</v>
      </c>
      <c r="AM126" s="36" t="s">
        <v>387</v>
      </c>
      <c r="AN126" s="40">
        <v>3</v>
      </c>
      <c r="AO126" s="36" t="s">
        <v>284</v>
      </c>
      <c r="AP126" s="36">
        <v>23070</v>
      </c>
      <c r="AQ126" s="36" t="s">
        <v>561</v>
      </c>
      <c r="AR126" s="36" t="s">
        <v>561</v>
      </c>
      <c r="AS126" s="36" t="s">
        <v>561</v>
      </c>
      <c r="AT126" s="36" t="s">
        <v>561</v>
      </c>
      <c r="AU126" s="36" t="s">
        <v>499</v>
      </c>
      <c r="AV126" s="36" t="s">
        <v>389</v>
      </c>
      <c r="AW126" s="36" t="s">
        <v>390</v>
      </c>
      <c r="AX126" s="36" t="s">
        <v>390</v>
      </c>
      <c r="AY126" s="3" t="s">
        <v>1737</v>
      </c>
      <c r="AZ126" s="5">
        <v>45624</v>
      </c>
      <c r="BA126" s="5">
        <v>45635</v>
      </c>
      <c r="BB126" s="5">
        <v>45664</v>
      </c>
      <c r="BC126" s="46">
        <v>101044.75</v>
      </c>
      <c r="BD126" s="46">
        <v>117211.91</v>
      </c>
      <c r="BG126" s="36" t="s">
        <v>391</v>
      </c>
      <c r="BH126" s="36" t="s">
        <v>561</v>
      </c>
      <c r="BI126" s="36" t="s">
        <v>392</v>
      </c>
      <c r="BJ126" s="45" t="s">
        <v>393</v>
      </c>
      <c r="BK126" s="57">
        <f>BC126*0.1</f>
        <v>10104.475</v>
      </c>
      <c r="BL126" s="5">
        <v>45635</v>
      </c>
      <c r="BM126" s="5">
        <v>45664</v>
      </c>
      <c r="BN126" s="3" t="s">
        <v>1739</v>
      </c>
      <c r="BQ126" s="36" t="s">
        <v>303</v>
      </c>
      <c r="BR126" s="36" t="s">
        <v>396</v>
      </c>
      <c r="BS126" s="36" t="s">
        <v>947</v>
      </c>
      <c r="BT126" s="45" t="s">
        <v>397</v>
      </c>
      <c r="BU126" s="36" t="s">
        <v>1690</v>
      </c>
      <c r="BX126" s="36" t="s">
        <v>306</v>
      </c>
      <c r="BY126" s="36" t="s">
        <v>203</v>
      </c>
      <c r="CA126" s="36" t="s">
        <v>1020</v>
      </c>
      <c r="CG126" s="36" t="s">
        <v>398</v>
      </c>
      <c r="CH126" s="37">
        <v>45672</v>
      </c>
      <c r="CI126" s="36" t="s">
        <v>399</v>
      </c>
    </row>
    <row r="127" spans="1:87" s="3" customFormat="1" x14ac:dyDescent="0.25">
      <c r="A127" s="36">
        <v>2024</v>
      </c>
      <c r="B127" s="37">
        <v>45566</v>
      </c>
      <c r="C127" s="37">
        <v>45657</v>
      </c>
      <c r="D127" s="36" t="s">
        <v>193</v>
      </c>
      <c r="E127" s="36" t="s">
        <v>195</v>
      </c>
      <c r="F127" s="36" t="s">
        <v>200</v>
      </c>
      <c r="G127" s="3" t="s">
        <v>1740</v>
      </c>
      <c r="H127" s="36" t="s">
        <v>203</v>
      </c>
      <c r="I127" s="36" t="s">
        <v>1209</v>
      </c>
      <c r="J127" s="3" t="s">
        <v>1491</v>
      </c>
      <c r="K127" s="45">
        <v>2024121</v>
      </c>
      <c r="M127" s="5">
        <v>45603</v>
      </c>
      <c r="N127" s="3" t="s">
        <v>1741</v>
      </c>
      <c r="O127" s="45">
        <v>2024121</v>
      </c>
      <c r="AA127" s="36" t="s">
        <v>1706</v>
      </c>
      <c r="AC127" s="3" t="s">
        <v>1712</v>
      </c>
      <c r="AD127" s="36" t="s">
        <v>212</v>
      </c>
      <c r="AE127" s="45" t="s">
        <v>1713</v>
      </c>
      <c r="AF127" s="45" t="s">
        <v>439</v>
      </c>
      <c r="AG127" s="36" t="s">
        <v>561</v>
      </c>
      <c r="AH127" s="36" t="s">
        <v>237</v>
      </c>
      <c r="AI127" s="45" t="s">
        <v>481</v>
      </c>
      <c r="AJ127" s="38">
        <v>1</v>
      </c>
      <c r="AK127" s="36" t="s">
        <v>387</v>
      </c>
      <c r="AL127" s="39">
        <v>1</v>
      </c>
      <c r="AM127" s="36" t="s">
        <v>387</v>
      </c>
      <c r="AN127" s="40">
        <v>3</v>
      </c>
      <c r="AO127" s="36" t="s">
        <v>284</v>
      </c>
      <c r="AP127" s="36">
        <v>23040</v>
      </c>
      <c r="AQ127" s="36" t="s">
        <v>561</v>
      </c>
      <c r="AR127" s="36" t="s">
        <v>561</v>
      </c>
      <c r="AS127" s="36" t="s">
        <v>561</v>
      </c>
      <c r="AT127" s="36" t="s">
        <v>561</v>
      </c>
      <c r="AU127" s="36" t="s">
        <v>499</v>
      </c>
      <c r="AV127" s="36" t="s">
        <v>389</v>
      </c>
      <c r="AW127" s="36" t="s">
        <v>390</v>
      </c>
      <c r="AX127" s="36" t="s">
        <v>390</v>
      </c>
      <c r="AY127" s="3" t="s">
        <v>1740</v>
      </c>
      <c r="AZ127" s="5">
        <v>45624</v>
      </c>
      <c r="BA127" s="5">
        <v>45635</v>
      </c>
      <c r="BB127" s="5">
        <v>45694</v>
      </c>
      <c r="BC127" s="46">
        <v>542572.35</v>
      </c>
      <c r="BD127" s="46">
        <v>629383.92999999993</v>
      </c>
      <c r="BG127" s="36" t="s">
        <v>391</v>
      </c>
      <c r="BH127" s="36" t="s">
        <v>561</v>
      </c>
      <c r="BI127" s="36" t="s">
        <v>392</v>
      </c>
      <c r="BJ127" s="45" t="s">
        <v>393</v>
      </c>
      <c r="BK127" s="57">
        <f>BC127*0.1+188815.18</f>
        <v>243072.41499999998</v>
      </c>
      <c r="BL127" s="5">
        <v>45635</v>
      </c>
      <c r="BM127" s="5">
        <v>45694</v>
      </c>
      <c r="BN127" s="3" t="s">
        <v>1743</v>
      </c>
      <c r="BQ127" s="36" t="s">
        <v>303</v>
      </c>
      <c r="BR127" s="36" t="s">
        <v>396</v>
      </c>
      <c r="BS127" s="36" t="s">
        <v>947</v>
      </c>
      <c r="BT127" s="45" t="s">
        <v>397</v>
      </c>
      <c r="BU127" s="36" t="s">
        <v>1742</v>
      </c>
      <c r="BX127" s="36" t="s">
        <v>306</v>
      </c>
      <c r="BY127" s="36" t="s">
        <v>203</v>
      </c>
      <c r="CA127" s="36" t="s">
        <v>1020</v>
      </c>
      <c r="CG127" s="36" t="s">
        <v>398</v>
      </c>
      <c r="CH127" s="37">
        <v>45672</v>
      </c>
      <c r="CI127" s="36" t="s">
        <v>399</v>
      </c>
    </row>
    <row r="128" spans="1:87" s="3" customFormat="1" x14ac:dyDescent="0.25">
      <c r="A128" s="36">
        <v>2024</v>
      </c>
      <c r="B128" s="37">
        <v>45566</v>
      </c>
      <c r="C128" s="37">
        <v>45657</v>
      </c>
      <c r="D128" s="36" t="s">
        <v>193</v>
      </c>
      <c r="E128" s="36" t="s">
        <v>195</v>
      </c>
      <c r="F128" s="36" t="s">
        <v>200</v>
      </c>
      <c r="G128" s="3" t="s">
        <v>1744</v>
      </c>
      <c r="H128" s="36" t="s">
        <v>203</v>
      </c>
      <c r="I128" s="36" t="s">
        <v>1209</v>
      </c>
      <c r="J128" s="3" t="s">
        <v>1481</v>
      </c>
      <c r="K128" s="45">
        <v>2024122</v>
      </c>
      <c r="M128" s="5">
        <v>45618</v>
      </c>
      <c r="N128" s="3" t="s">
        <v>1745</v>
      </c>
      <c r="O128" s="45">
        <v>2024122</v>
      </c>
      <c r="W128" s="3" t="s">
        <v>1746</v>
      </c>
      <c r="X128" s="3" t="s">
        <v>1747</v>
      </c>
      <c r="Y128" s="3" t="s">
        <v>534</v>
      </c>
      <c r="Z128" s="36" t="s">
        <v>205</v>
      </c>
      <c r="AC128" s="3" t="s">
        <v>1748</v>
      </c>
      <c r="AD128" s="36" t="s">
        <v>212</v>
      </c>
      <c r="AE128" s="45" t="s">
        <v>1749</v>
      </c>
      <c r="AF128" s="45">
        <v>10</v>
      </c>
      <c r="AG128" s="36" t="s">
        <v>561</v>
      </c>
      <c r="AH128" s="36" t="s">
        <v>237</v>
      </c>
      <c r="AI128" s="45" t="s">
        <v>1750</v>
      </c>
      <c r="AJ128" s="38">
        <v>1</v>
      </c>
      <c r="AK128" s="36" t="s">
        <v>387</v>
      </c>
      <c r="AL128" s="39">
        <v>1</v>
      </c>
      <c r="AM128" s="36" t="s">
        <v>387</v>
      </c>
      <c r="AN128" s="40">
        <v>3</v>
      </c>
      <c r="AO128" s="36" t="s">
        <v>284</v>
      </c>
      <c r="AP128" s="36">
        <v>23030</v>
      </c>
      <c r="AQ128" s="36" t="s">
        <v>561</v>
      </c>
      <c r="AR128" s="36" t="s">
        <v>561</v>
      </c>
      <c r="AS128" s="36" t="s">
        <v>561</v>
      </c>
      <c r="AT128" s="36" t="s">
        <v>561</v>
      </c>
      <c r="AU128" s="36" t="s">
        <v>499</v>
      </c>
      <c r="AV128" s="36" t="s">
        <v>389</v>
      </c>
      <c r="AW128" s="36" t="s">
        <v>390</v>
      </c>
      <c r="AX128" s="36" t="s">
        <v>390</v>
      </c>
      <c r="AY128" s="3" t="s">
        <v>1744</v>
      </c>
      <c r="AZ128" s="5">
        <v>45635</v>
      </c>
      <c r="BA128" s="5">
        <v>45642</v>
      </c>
      <c r="BB128" s="5">
        <v>45671</v>
      </c>
      <c r="BC128" s="46">
        <v>395132.44</v>
      </c>
      <c r="BD128" s="46">
        <v>458353.63</v>
      </c>
      <c r="BG128" s="36" t="s">
        <v>391</v>
      </c>
      <c r="BH128" s="36" t="s">
        <v>561</v>
      </c>
      <c r="BI128" s="36" t="s">
        <v>392</v>
      </c>
      <c r="BJ128" s="45" t="s">
        <v>393</v>
      </c>
      <c r="BK128" s="57">
        <f>BC128*0.1+137506.09</f>
        <v>177019.334</v>
      </c>
      <c r="BL128" s="5">
        <v>45642</v>
      </c>
      <c r="BM128" s="5">
        <v>45671</v>
      </c>
      <c r="BN128" s="3" t="s">
        <v>1752</v>
      </c>
      <c r="BQ128" s="36" t="s">
        <v>303</v>
      </c>
      <c r="BR128" s="36" t="s">
        <v>396</v>
      </c>
      <c r="BS128" s="3" t="s">
        <v>1564</v>
      </c>
      <c r="BT128" s="45" t="s">
        <v>397</v>
      </c>
      <c r="BU128" s="45" t="s">
        <v>1751</v>
      </c>
      <c r="BX128" s="36" t="s">
        <v>306</v>
      </c>
      <c r="BY128" s="36" t="s">
        <v>203</v>
      </c>
      <c r="CA128" s="36" t="s">
        <v>1020</v>
      </c>
      <c r="CG128" s="36" t="s">
        <v>398</v>
      </c>
      <c r="CH128" s="37">
        <v>45672</v>
      </c>
      <c r="CI128" s="36" t="s">
        <v>399</v>
      </c>
    </row>
    <row r="129" spans="1:87" x14ac:dyDescent="0.25">
      <c r="A129" s="36">
        <v>2024</v>
      </c>
      <c r="B129" s="37">
        <v>45566</v>
      </c>
      <c r="C129" s="37">
        <v>45657</v>
      </c>
      <c r="D129" s="36" t="s">
        <v>193</v>
      </c>
      <c r="E129" s="36" t="s">
        <v>195</v>
      </c>
      <c r="F129" s="36" t="s">
        <v>200</v>
      </c>
      <c r="G129" s="63" t="s">
        <v>1753</v>
      </c>
      <c r="H129" s="36" t="s">
        <v>203</v>
      </c>
      <c r="I129" s="36" t="s">
        <v>1209</v>
      </c>
      <c r="J129" s="3" t="s">
        <v>1481</v>
      </c>
      <c r="K129" s="45">
        <v>2024123</v>
      </c>
      <c r="M129" s="5">
        <v>45618</v>
      </c>
      <c r="N129" s="3" t="s">
        <v>1754</v>
      </c>
      <c r="O129" s="45">
        <v>2024123</v>
      </c>
      <c r="W129" s="3" t="s">
        <v>774</v>
      </c>
      <c r="X129" s="36" t="s">
        <v>775</v>
      </c>
      <c r="Y129" s="36" t="s">
        <v>776</v>
      </c>
      <c r="Z129" s="36" t="s">
        <v>205</v>
      </c>
      <c r="AA129" s="36"/>
      <c r="AB129" s="36"/>
      <c r="AC129" s="36" t="s">
        <v>801</v>
      </c>
      <c r="AD129" s="36" t="s">
        <v>212</v>
      </c>
      <c r="AE129" s="36" t="s">
        <v>802</v>
      </c>
      <c r="AF129" s="36" t="s">
        <v>439</v>
      </c>
      <c r="AG129" s="36" t="s">
        <v>561</v>
      </c>
      <c r="AH129" s="36" t="s">
        <v>237</v>
      </c>
      <c r="AI129" s="36" t="s">
        <v>1076</v>
      </c>
      <c r="AJ129" s="38">
        <v>1</v>
      </c>
      <c r="AK129" s="36" t="s">
        <v>1077</v>
      </c>
      <c r="AL129" s="39">
        <v>2</v>
      </c>
      <c r="AM129" s="36" t="s">
        <v>803</v>
      </c>
      <c r="AN129" s="40">
        <v>3</v>
      </c>
      <c r="AO129" s="36" t="s">
        <v>284</v>
      </c>
      <c r="AP129" s="36">
        <v>23920</v>
      </c>
      <c r="AQ129" s="36" t="s">
        <v>561</v>
      </c>
      <c r="AR129" s="36" t="s">
        <v>561</v>
      </c>
      <c r="AS129" s="36" t="s">
        <v>561</v>
      </c>
      <c r="AT129" s="36" t="s">
        <v>561</v>
      </c>
      <c r="AU129" s="36" t="s">
        <v>499</v>
      </c>
      <c r="AV129" s="36" t="s">
        <v>389</v>
      </c>
      <c r="AW129" s="36" t="s">
        <v>390</v>
      </c>
      <c r="AX129" s="36" t="s">
        <v>390</v>
      </c>
      <c r="AY129" s="63" t="s">
        <v>1753</v>
      </c>
      <c r="AZ129" s="5">
        <v>45644</v>
      </c>
      <c r="BA129" s="58">
        <v>45646</v>
      </c>
      <c r="BB129" s="58">
        <v>45690</v>
      </c>
      <c r="BC129" s="46">
        <v>209035.04</v>
      </c>
      <c r="BD129" s="46">
        <v>242480.65000000002</v>
      </c>
      <c r="BG129" s="36" t="s">
        <v>391</v>
      </c>
      <c r="BH129" s="36" t="s">
        <v>561</v>
      </c>
      <c r="BI129" s="36" t="s">
        <v>392</v>
      </c>
      <c r="BJ129" s="45" t="s">
        <v>393</v>
      </c>
      <c r="BK129" s="57">
        <f>BC129*0.1</f>
        <v>20903.504000000001</v>
      </c>
      <c r="BL129" s="58">
        <v>45646</v>
      </c>
      <c r="BM129" s="58">
        <v>45690</v>
      </c>
      <c r="BN129" s="65" t="s">
        <v>1803</v>
      </c>
      <c r="BQ129" s="36" t="s">
        <v>303</v>
      </c>
      <c r="BR129" s="36" t="s">
        <v>396</v>
      </c>
      <c r="BS129" s="3" t="s">
        <v>1755</v>
      </c>
      <c r="BT129" s="45" t="s">
        <v>1756</v>
      </c>
      <c r="BU129" s="45" t="s">
        <v>1757</v>
      </c>
      <c r="BX129" s="36" t="s">
        <v>306</v>
      </c>
      <c r="BY129" s="36" t="s">
        <v>203</v>
      </c>
      <c r="BZ129" s="3"/>
      <c r="CA129" s="36" t="s">
        <v>1020</v>
      </c>
      <c r="CB129" s="3"/>
      <c r="CC129" s="3"/>
      <c r="CD129" s="3"/>
      <c r="CE129" s="3"/>
      <c r="CF129" s="3"/>
      <c r="CG129" s="36" t="s">
        <v>398</v>
      </c>
      <c r="CH129" s="37">
        <v>45672</v>
      </c>
      <c r="CI129" s="36" t="s">
        <v>399</v>
      </c>
    </row>
    <row r="130" spans="1:87" s="3" customFormat="1" x14ac:dyDescent="0.25">
      <c r="A130" s="36">
        <v>2024</v>
      </c>
      <c r="B130" s="37">
        <v>45566</v>
      </c>
      <c r="C130" s="37">
        <v>45657</v>
      </c>
      <c r="D130" s="36" t="s">
        <v>193</v>
      </c>
      <c r="E130" s="36" t="s">
        <v>195</v>
      </c>
      <c r="F130" s="36" t="s">
        <v>200</v>
      </c>
      <c r="G130" s="3" t="s">
        <v>1758</v>
      </c>
      <c r="H130" s="36" t="s">
        <v>203</v>
      </c>
      <c r="I130" s="36" t="s">
        <v>1209</v>
      </c>
      <c r="J130" s="3" t="s">
        <v>1481</v>
      </c>
      <c r="K130" s="45">
        <v>2024124</v>
      </c>
      <c r="M130" s="5">
        <v>45625</v>
      </c>
      <c r="N130" s="3" t="s">
        <v>1759</v>
      </c>
      <c r="O130" s="45">
        <v>2024124</v>
      </c>
      <c r="W130" s="3" t="s">
        <v>475</v>
      </c>
      <c r="X130" s="3" t="s">
        <v>476</v>
      </c>
      <c r="Y130" s="3" t="s">
        <v>477</v>
      </c>
      <c r="Z130" s="36" t="s">
        <v>205</v>
      </c>
      <c r="AC130" s="3" t="s">
        <v>549</v>
      </c>
      <c r="AD130" s="36" t="s">
        <v>212</v>
      </c>
      <c r="AE130" s="45" t="s">
        <v>1049</v>
      </c>
      <c r="AF130" s="3">
        <v>200</v>
      </c>
      <c r="AG130" s="3" t="s">
        <v>561</v>
      </c>
      <c r="AH130" s="36" t="s">
        <v>237</v>
      </c>
      <c r="AI130" s="45" t="s">
        <v>440</v>
      </c>
      <c r="AJ130" s="38">
        <v>1</v>
      </c>
      <c r="AK130" s="36" t="s">
        <v>387</v>
      </c>
      <c r="AL130" s="39">
        <v>1</v>
      </c>
      <c r="AM130" s="36" t="s">
        <v>387</v>
      </c>
      <c r="AN130" s="40">
        <v>3</v>
      </c>
      <c r="AO130" s="36" t="s">
        <v>284</v>
      </c>
      <c r="AP130" s="36">
        <v>23000</v>
      </c>
      <c r="AQ130" s="36" t="s">
        <v>561</v>
      </c>
      <c r="AR130" s="36" t="s">
        <v>561</v>
      </c>
      <c r="AS130" s="36" t="s">
        <v>561</v>
      </c>
      <c r="AT130" s="36" t="s">
        <v>561</v>
      </c>
      <c r="AU130" s="36" t="s">
        <v>499</v>
      </c>
      <c r="AV130" s="36" t="s">
        <v>389</v>
      </c>
      <c r="AW130" s="36" t="s">
        <v>390</v>
      </c>
      <c r="AX130" s="36" t="s">
        <v>390</v>
      </c>
      <c r="AY130" s="3" t="s">
        <v>1758</v>
      </c>
      <c r="AZ130" s="5">
        <v>45643</v>
      </c>
      <c r="BA130" s="5">
        <v>45649</v>
      </c>
      <c r="BB130" s="5">
        <v>45693</v>
      </c>
      <c r="BC130" s="46">
        <v>527502.24</v>
      </c>
      <c r="BD130" s="46">
        <v>611902.6</v>
      </c>
      <c r="BG130" s="36" t="s">
        <v>391</v>
      </c>
      <c r="BH130" s="36" t="s">
        <v>561</v>
      </c>
      <c r="BI130" s="36" t="s">
        <v>392</v>
      </c>
      <c r="BJ130" s="45" t="s">
        <v>393</v>
      </c>
      <c r="BK130" s="57">
        <f>BC130*0.1+183570.78</f>
        <v>236321.00400000002</v>
      </c>
      <c r="BL130" s="5">
        <v>45649</v>
      </c>
      <c r="BM130" s="5">
        <v>45693</v>
      </c>
      <c r="BN130" s="3" t="s">
        <v>1761</v>
      </c>
      <c r="BQ130" s="36" t="s">
        <v>303</v>
      </c>
      <c r="BR130" s="36" t="s">
        <v>396</v>
      </c>
      <c r="BS130" s="3" t="s">
        <v>1564</v>
      </c>
      <c r="BT130" s="45" t="s">
        <v>584</v>
      </c>
      <c r="BU130" s="45" t="s">
        <v>1760</v>
      </c>
      <c r="BX130" s="36" t="s">
        <v>306</v>
      </c>
      <c r="BY130" s="36" t="s">
        <v>203</v>
      </c>
      <c r="CA130" s="36" t="s">
        <v>1020</v>
      </c>
      <c r="CG130" s="36" t="s">
        <v>398</v>
      </c>
      <c r="CH130" s="37">
        <v>45672</v>
      </c>
      <c r="CI130" s="36" t="s">
        <v>399</v>
      </c>
    </row>
    <row r="131" spans="1:87" s="3" customFormat="1" x14ac:dyDescent="0.25">
      <c r="A131" s="36">
        <v>2024</v>
      </c>
      <c r="B131" s="37">
        <v>45566</v>
      </c>
      <c r="C131" s="37">
        <v>45657</v>
      </c>
      <c r="D131" s="36" t="s">
        <v>193</v>
      </c>
      <c r="E131" s="36" t="s">
        <v>195</v>
      </c>
      <c r="F131" s="36" t="s">
        <v>200</v>
      </c>
      <c r="G131" s="3" t="s">
        <v>1762</v>
      </c>
      <c r="H131" s="36" t="s">
        <v>203</v>
      </c>
      <c r="I131" s="36" t="s">
        <v>1209</v>
      </c>
      <c r="J131" s="3" t="s">
        <v>1481</v>
      </c>
      <c r="K131" s="45">
        <v>2024125</v>
      </c>
      <c r="M131" s="5">
        <v>45631</v>
      </c>
      <c r="N131" s="3" t="s">
        <v>1763</v>
      </c>
      <c r="O131" s="45">
        <v>2024125</v>
      </c>
      <c r="W131" s="4" t="s">
        <v>1261</v>
      </c>
      <c r="X131" s="4" t="s">
        <v>1262</v>
      </c>
      <c r="Y131" s="4" t="s">
        <v>1263</v>
      </c>
      <c r="Z131" s="28" t="s">
        <v>204</v>
      </c>
      <c r="AC131" s="3" t="s">
        <v>1276</v>
      </c>
      <c r="AD131" s="28" t="s">
        <v>212</v>
      </c>
      <c r="AE131" s="4" t="s">
        <v>1277</v>
      </c>
      <c r="AF131" s="3">
        <v>220</v>
      </c>
      <c r="AG131" s="28" t="s">
        <v>561</v>
      </c>
      <c r="AH131" s="28" t="s">
        <v>237</v>
      </c>
      <c r="AI131" s="4" t="s">
        <v>1278</v>
      </c>
      <c r="AJ131" s="31">
        <v>1</v>
      </c>
      <c r="AK131" s="28" t="s">
        <v>387</v>
      </c>
      <c r="AL131" s="32">
        <v>1</v>
      </c>
      <c r="AM131" s="28" t="s">
        <v>387</v>
      </c>
      <c r="AN131" s="33">
        <v>3</v>
      </c>
      <c r="AO131" s="28" t="s">
        <v>284</v>
      </c>
      <c r="AP131" s="28">
        <v>23070</v>
      </c>
      <c r="AQ131" s="28" t="s">
        <v>561</v>
      </c>
      <c r="AR131" s="28" t="s">
        <v>561</v>
      </c>
      <c r="AS131" s="28" t="s">
        <v>561</v>
      </c>
      <c r="AT131" s="28" t="s">
        <v>561</v>
      </c>
      <c r="AU131" s="36" t="s">
        <v>499</v>
      </c>
      <c r="AV131" s="36" t="s">
        <v>389</v>
      </c>
      <c r="AW131" s="36" t="s">
        <v>390</v>
      </c>
      <c r="AX131" s="36" t="s">
        <v>390</v>
      </c>
      <c r="AY131" s="3" t="s">
        <v>1762</v>
      </c>
      <c r="AZ131" s="5">
        <v>45642</v>
      </c>
      <c r="BA131" s="5">
        <v>45649</v>
      </c>
      <c r="BB131" s="5">
        <v>45693</v>
      </c>
      <c r="BC131" s="46">
        <v>93300.67</v>
      </c>
      <c r="BD131" s="46">
        <v>108228.78</v>
      </c>
      <c r="BG131" s="36" t="s">
        <v>391</v>
      </c>
      <c r="BH131" s="36" t="s">
        <v>561</v>
      </c>
      <c r="BI131" s="36" t="s">
        <v>392</v>
      </c>
      <c r="BJ131" s="45" t="s">
        <v>393</v>
      </c>
      <c r="BK131" s="57">
        <f>BC131*0.1+32468.63</f>
        <v>41798.697</v>
      </c>
      <c r="BL131" s="5">
        <v>45649</v>
      </c>
      <c r="BM131" s="5">
        <v>45693</v>
      </c>
      <c r="BN131" s="3" t="s">
        <v>1765</v>
      </c>
      <c r="BQ131" s="36" t="s">
        <v>303</v>
      </c>
      <c r="BR131" s="36" t="s">
        <v>396</v>
      </c>
      <c r="BS131" s="3" t="s">
        <v>1564</v>
      </c>
      <c r="BT131" s="45" t="s">
        <v>397</v>
      </c>
      <c r="BU131" s="45" t="s">
        <v>1764</v>
      </c>
      <c r="BX131" s="36" t="s">
        <v>306</v>
      </c>
      <c r="BY131" s="36" t="s">
        <v>203</v>
      </c>
      <c r="CA131" s="36" t="s">
        <v>1020</v>
      </c>
      <c r="CG131" s="36" t="s">
        <v>398</v>
      </c>
      <c r="CH131" s="37">
        <v>45672</v>
      </c>
      <c r="CI131" s="36" t="s">
        <v>399</v>
      </c>
    </row>
    <row r="132" spans="1:87" s="3" customFormat="1" x14ac:dyDescent="0.25">
      <c r="A132" s="36">
        <v>2024</v>
      </c>
      <c r="B132" s="37">
        <v>45566</v>
      </c>
      <c r="C132" s="37">
        <v>45657</v>
      </c>
      <c r="D132" s="36" t="s">
        <v>193</v>
      </c>
      <c r="E132" s="36" t="s">
        <v>195</v>
      </c>
      <c r="F132" s="36" t="s">
        <v>200</v>
      </c>
      <c r="G132" s="3" t="s">
        <v>1766</v>
      </c>
      <c r="H132" s="36" t="s">
        <v>203</v>
      </c>
      <c r="I132" s="36" t="s">
        <v>1209</v>
      </c>
      <c r="J132" s="48" t="s">
        <v>1668</v>
      </c>
      <c r="K132" s="45">
        <v>2024126</v>
      </c>
      <c r="M132" s="5">
        <v>45637</v>
      </c>
      <c r="N132" s="3" t="s">
        <v>1767</v>
      </c>
      <c r="O132" s="45">
        <v>2024126</v>
      </c>
      <c r="AA132" s="36" t="s">
        <v>707</v>
      </c>
      <c r="AB132" s="36"/>
      <c r="AC132" s="36" t="s">
        <v>731</v>
      </c>
      <c r="AD132" s="36" t="s">
        <v>212</v>
      </c>
      <c r="AE132" s="36" t="s">
        <v>289</v>
      </c>
      <c r="AF132" s="36">
        <v>1510</v>
      </c>
      <c r="AG132" s="36" t="s">
        <v>561</v>
      </c>
      <c r="AH132" s="36" t="s">
        <v>237</v>
      </c>
      <c r="AI132" s="36" t="s">
        <v>733</v>
      </c>
      <c r="AJ132" s="38">
        <v>1</v>
      </c>
      <c r="AK132" s="36" t="s">
        <v>387</v>
      </c>
      <c r="AL132" s="39">
        <v>1</v>
      </c>
      <c r="AM132" s="36" t="s">
        <v>387</v>
      </c>
      <c r="AN132" s="40">
        <v>3</v>
      </c>
      <c r="AO132" s="36" t="s">
        <v>284</v>
      </c>
      <c r="AP132" s="36">
        <v>23040</v>
      </c>
      <c r="AQ132" s="36" t="s">
        <v>561</v>
      </c>
      <c r="AR132" s="36" t="s">
        <v>561</v>
      </c>
      <c r="AS132" s="36" t="s">
        <v>561</v>
      </c>
      <c r="AT132" s="36" t="s">
        <v>561</v>
      </c>
      <c r="AU132" s="36" t="s">
        <v>499</v>
      </c>
      <c r="AV132" s="36" t="s">
        <v>389</v>
      </c>
      <c r="AW132" s="36" t="s">
        <v>390</v>
      </c>
      <c r="AX132" s="36" t="s">
        <v>390</v>
      </c>
      <c r="AY132" s="3" t="s">
        <v>1766</v>
      </c>
      <c r="AZ132" s="5">
        <v>45643</v>
      </c>
      <c r="BA132" s="5">
        <v>45649</v>
      </c>
      <c r="BB132" s="5">
        <v>45678</v>
      </c>
      <c r="BC132" s="46">
        <v>86205.82</v>
      </c>
      <c r="BD132" s="46">
        <v>99998.75</v>
      </c>
      <c r="BG132" s="36" t="s">
        <v>391</v>
      </c>
      <c r="BH132" s="36" t="s">
        <v>561</v>
      </c>
      <c r="BI132" s="36" t="s">
        <v>392</v>
      </c>
      <c r="BJ132" s="45" t="s">
        <v>393</v>
      </c>
      <c r="BK132" s="57">
        <v>0</v>
      </c>
      <c r="BL132" s="5">
        <v>45649</v>
      </c>
      <c r="BM132" s="5">
        <v>45678</v>
      </c>
      <c r="BN132" s="3" t="s">
        <v>1768</v>
      </c>
      <c r="BQ132" s="36" t="s">
        <v>303</v>
      </c>
      <c r="BR132" s="36" t="s">
        <v>396</v>
      </c>
      <c r="BS132" s="3" t="s">
        <v>444</v>
      </c>
      <c r="BT132" s="45" t="s">
        <v>1568</v>
      </c>
      <c r="BU132" s="45" t="s">
        <v>1769</v>
      </c>
      <c r="BX132" s="36" t="s">
        <v>306</v>
      </c>
      <c r="BY132" s="36" t="s">
        <v>203</v>
      </c>
      <c r="CA132" s="36" t="s">
        <v>1020</v>
      </c>
      <c r="CG132" s="36" t="s">
        <v>398</v>
      </c>
      <c r="CH132" s="37">
        <v>45672</v>
      </c>
      <c r="CI132" s="36" t="s">
        <v>399</v>
      </c>
    </row>
    <row r="133" spans="1:87" s="3" customFormat="1" x14ac:dyDescent="0.25">
      <c r="A133" s="36">
        <v>2024</v>
      </c>
      <c r="B133" s="37">
        <v>45566</v>
      </c>
      <c r="C133" s="37">
        <v>45657</v>
      </c>
      <c r="D133" s="36" t="s">
        <v>193</v>
      </c>
      <c r="E133" s="36" t="s">
        <v>195</v>
      </c>
      <c r="F133" s="36" t="s">
        <v>200</v>
      </c>
      <c r="G133" s="3" t="s">
        <v>1770</v>
      </c>
      <c r="H133" s="36" t="s">
        <v>203</v>
      </c>
      <c r="I133" s="36" t="s">
        <v>427</v>
      </c>
      <c r="K133" s="45">
        <v>2024127</v>
      </c>
      <c r="N133" s="3" t="s">
        <v>1771</v>
      </c>
      <c r="O133" s="45">
        <v>2024127</v>
      </c>
      <c r="W133" s="3" t="s">
        <v>403</v>
      </c>
      <c r="X133" s="36" t="s">
        <v>1042</v>
      </c>
      <c r="Y133" s="36" t="s">
        <v>1043</v>
      </c>
      <c r="Z133" s="36" t="s">
        <v>204</v>
      </c>
      <c r="AA133" s="36"/>
      <c r="AB133" s="36"/>
      <c r="AC133" s="36" t="s">
        <v>544</v>
      </c>
      <c r="AD133" s="36" t="s">
        <v>212</v>
      </c>
      <c r="AE133" s="36" t="s">
        <v>273</v>
      </c>
      <c r="AF133" s="36" t="s">
        <v>439</v>
      </c>
      <c r="AG133" s="36" t="s">
        <v>561</v>
      </c>
      <c r="AH133" s="36" t="s">
        <v>237</v>
      </c>
      <c r="AI133" s="36" t="s">
        <v>545</v>
      </c>
      <c r="AJ133" s="38">
        <v>1</v>
      </c>
      <c r="AK133" s="36" t="s">
        <v>387</v>
      </c>
      <c r="AL133" s="39">
        <v>1</v>
      </c>
      <c r="AM133" s="36" t="s">
        <v>387</v>
      </c>
      <c r="AN133" s="40">
        <v>3</v>
      </c>
      <c r="AO133" s="36" t="s">
        <v>284</v>
      </c>
      <c r="AP133" s="36">
        <v>23070</v>
      </c>
      <c r="AQ133" s="36" t="s">
        <v>561</v>
      </c>
      <c r="AR133" s="36" t="s">
        <v>561</v>
      </c>
      <c r="AS133" s="36" t="s">
        <v>561</v>
      </c>
      <c r="AT133" s="36" t="s">
        <v>561</v>
      </c>
      <c r="AU133" s="36" t="s">
        <v>499</v>
      </c>
      <c r="AV133" s="36" t="s">
        <v>389</v>
      </c>
      <c r="AW133" s="36" t="s">
        <v>390</v>
      </c>
      <c r="AX133" s="36" t="s">
        <v>390</v>
      </c>
      <c r="AY133" s="3" t="s">
        <v>1770</v>
      </c>
      <c r="AZ133" s="5">
        <v>45654</v>
      </c>
      <c r="BA133" s="5">
        <v>45656</v>
      </c>
      <c r="BB133" s="5">
        <v>45700</v>
      </c>
      <c r="BC133" s="46">
        <v>264021.65000000002</v>
      </c>
      <c r="BD133" s="46">
        <v>306265.11000000004</v>
      </c>
      <c r="BG133" s="36" t="s">
        <v>391</v>
      </c>
      <c r="BH133" s="36" t="s">
        <v>561</v>
      </c>
      <c r="BI133" s="36" t="s">
        <v>392</v>
      </c>
      <c r="BJ133" s="45" t="s">
        <v>393</v>
      </c>
      <c r="BK133" s="57">
        <f>BC133*0.1</f>
        <v>26402.165000000005</v>
      </c>
      <c r="BL133" s="5">
        <v>45656</v>
      </c>
      <c r="BM133" s="5">
        <v>45700</v>
      </c>
      <c r="BN133" s="3" t="s">
        <v>1801</v>
      </c>
      <c r="BQ133" s="36" t="s">
        <v>303</v>
      </c>
      <c r="BR133" s="36" t="s">
        <v>396</v>
      </c>
      <c r="BS133" s="3" t="s">
        <v>1772</v>
      </c>
      <c r="BT133" s="45" t="s">
        <v>1044</v>
      </c>
      <c r="BU133" s="45" t="s">
        <v>1773</v>
      </c>
      <c r="BX133" s="36" t="s">
        <v>306</v>
      </c>
      <c r="BY133" s="36" t="s">
        <v>203</v>
      </c>
      <c r="CA133" s="36" t="s">
        <v>1020</v>
      </c>
      <c r="CG133" s="36" t="s">
        <v>398</v>
      </c>
      <c r="CH133" s="37">
        <v>45672</v>
      </c>
      <c r="CI133" s="36" t="s">
        <v>399</v>
      </c>
    </row>
    <row r="134" spans="1:87" x14ac:dyDescent="0.25">
      <c r="A134" s="36">
        <v>2024</v>
      </c>
      <c r="B134" s="37">
        <v>45566</v>
      </c>
      <c r="C134" s="37">
        <v>45657</v>
      </c>
      <c r="D134" s="36" t="s">
        <v>193</v>
      </c>
      <c r="E134" s="36" t="s">
        <v>195</v>
      </c>
      <c r="F134" s="36" t="s">
        <v>200</v>
      </c>
      <c r="G134" s="63" t="s">
        <v>1775</v>
      </c>
      <c r="H134" s="36" t="s">
        <v>203</v>
      </c>
      <c r="I134" s="36" t="s">
        <v>427</v>
      </c>
      <c r="K134" s="45">
        <v>2024128</v>
      </c>
      <c r="N134" s="3" t="s">
        <v>1776</v>
      </c>
      <c r="O134" s="45">
        <v>2024128</v>
      </c>
      <c r="W134" s="3" t="s">
        <v>1774</v>
      </c>
      <c r="X134" s="45" t="s">
        <v>995</v>
      </c>
      <c r="Y134" s="45" t="s">
        <v>793</v>
      </c>
      <c r="Z134" s="36" t="s">
        <v>204</v>
      </c>
      <c r="AC134" s="63" t="s">
        <v>1777</v>
      </c>
      <c r="AD134" s="36" t="s">
        <v>212</v>
      </c>
      <c r="AE134" s="45" t="s">
        <v>1778</v>
      </c>
      <c r="AF134" s="45">
        <v>180</v>
      </c>
      <c r="AG134" s="36" t="s">
        <v>561</v>
      </c>
      <c r="AH134" s="36" t="s">
        <v>237</v>
      </c>
      <c r="AI134" s="36" t="s">
        <v>1779</v>
      </c>
      <c r="AJ134" s="38">
        <v>1</v>
      </c>
      <c r="AK134" s="36" t="s">
        <v>387</v>
      </c>
      <c r="AL134" s="39">
        <v>1</v>
      </c>
      <c r="AM134" s="36" t="s">
        <v>387</v>
      </c>
      <c r="AN134" s="40">
        <v>3</v>
      </c>
      <c r="AO134" s="36" t="s">
        <v>284</v>
      </c>
      <c r="AP134" s="36">
        <v>23086</v>
      </c>
      <c r="AQ134" s="36" t="s">
        <v>561</v>
      </c>
      <c r="AR134" s="36" t="s">
        <v>561</v>
      </c>
      <c r="AS134" s="36" t="s">
        <v>561</v>
      </c>
      <c r="AT134" s="36" t="s">
        <v>561</v>
      </c>
      <c r="AU134" s="36" t="s">
        <v>499</v>
      </c>
      <c r="AV134" s="36" t="s">
        <v>389</v>
      </c>
      <c r="AW134" s="36" t="s">
        <v>390</v>
      </c>
      <c r="AX134" s="36" t="s">
        <v>390</v>
      </c>
      <c r="AY134" s="63" t="s">
        <v>1775</v>
      </c>
      <c r="AZ134" s="5">
        <v>45654</v>
      </c>
      <c r="BA134" s="5">
        <v>45656</v>
      </c>
      <c r="BB134" s="58">
        <v>45685</v>
      </c>
      <c r="BC134" s="46">
        <v>288070.99</v>
      </c>
      <c r="BD134" s="46">
        <v>334162.34999999998</v>
      </c>
      <c r="BG134" s="36" t="s">
        <v>391</v>
      </c>
      <c r="BH134" s="36" t="s">
        <v>561</v>
      </c>
      <c r="BI134" s="36" t="s">
        <v>392</v>
      </c>
      <c r="BJ134" s="45" t="s">
        <v>393</v>
      </c>
      <c r="BK134" s="57">
        <f>BC134*0.1</f>
        <v>28807.099000000002</v>
      </c>
      <c r="BL134" s="5">
        <v>45656</v>
      </c>
      <c r="BM134" s="58">
        <v>45685</v>
      </c>
      <c r="BN134" s="65" t="s">
        <v>1802</v>
      </c>
      <c r="BQ134" s="36" t="s">
        <v>303</v>
      </c>
      <c r="BR134" s="36" t="s">
        <v>396</v>
      </c>
      <c r="BS134" s="3" t="s">
        <v>1772</v>
      </c>
      <c r="BT134" s="45" t="s">
        <v>397</v>
      </c>
      <c r="BU134" s="45" t="s">
        <v>1780</v>
      </c>
      <c r="BX134" s="36" t="s">
        <v>306</v>
      </c>
      <c r="BY134" s="36" t="s">
        <v>203</v>
      </c>
      <c r="BZ134" s="3"/>
      <c r="CA134" s="36" t="s">
        <v>1020</v>
      </c>
      <c r="CB134" s="3"/>
      <c r="CC134" s="3"/>
      <c r="CD134" s="3"/>
      <c r="CE134" s="3"/>
      <c r="CF134" s="3"/>
      <c r="CG134" s="36" t="s">
        <v>398</v>
      </c>
      <c r="CH134" s="37">
        <v>45672</v>
      </c>
      <c r="CI134" s="36" t="s">
        <v>399</v>
      </c>
    </row>
    <row r="135" spans="1:87" s="3" customFormat="1" x14ac:dyDescent="0.25">
      <c r="A135" s="36">
        <v>2024</v>
      </c>
      <c r="B135" s="37">
        <v>45566</v>
      </c>
      <c r="C135" s="37">
        <v>45657</v>
      </c>
      <c r="D135" s="36" t="s">
        <v>193</v>
      </c>
      <c r="E135" s="36" t="s">
        <v>197</v>
      </c>
      <c r="F135" s="36" t="s">
        <v>200</v>
      </c>
      <c r="G135" s="3" t="s">
        <v>1781</v>
      </c>
      <c r="H135" s="36" t="s">
        <v>203</v>
      </c>
      <c r="I135" s="36" t="s">
        <v>1782</v>
      </c>
      <c r="K135" s="45">
        <v>2024129</v>
      </c>
      <c r="N135" s="3" t="s">
        <v>1783</v>
      </c>
      <c r="O135" s="45">
        <v>2024129</v>
      </c>
      <c r="AA135" s="36" t="s">
        <v>666</v>
      </c>
      <c r="AB135" s="36"/>
      <c r="AC135" s="36" t="s">
        <v>667</v>
      </c>
      <c r="AD135" s="36" t="s">
        <v>212</v>
      </c>
      <c r="AE135" s="36" t="s">
        <v>668</v>
      </c>
      <c r="AF135" s="36">
        <v>2735</v>
      </c>
      <c r="AG135" s="36" t="s">
        <v>561</v>
      </c>
      <c r="AH135" s="36" t="s">
        <v>237</v>
      </c>
      <c r="AI135" s="36" t="s">
        <v>440</v>
      </c>
      <c r="AJ135" s="38">
        <v>1</v>
      </c>
      <c r="AK135" s="36" t="s">
        <v>387</v>
      </c>
      <c r="AL135" s="39">
        <v>1</v>
      </c>
      <c r="AM135" s="36" t="s">
        <v>387</v>
      </c>
      <c r="AN135" s="40">
        <v>3</v>
      </c>
      <c r="AO135" s="36" t="s">
        <v>284</v>
      </c>
      <c r="AP135" s="36">
        <v>23000</v>
      </c>
      <c r="AQ135" s="36" t="s">
        <v>561</v>
      </c>
      <c r="AR135" s="36" t="s">
        <v>561</v>
      </c>
      <c r="AS135" s="36" t="s">
        <v>561</v>
      </c>
      <c r="AT135" s="36" t="s">
        <v>561</v>
      </c>
      <c r="AU135" s="36" t="s">
        <v>599</v>
      </c>
      <c r="AV135" s="36" t="s">
        <v>389</v>
      </c>
      <c r="AW135" s="36" t="s">
        <v>390</v>
      </c>
      <c r="AX135" s="36" t="s">
        <v>390</v>
      </c>
      <c r="AY135" s="3" t="s">
        <v>1781</v>
      </c>
      <c r="AZ135" s="5">
        <v>45582</v>
      </c>
      <c r="BA135" s="5">
        <v>45593</v>
      </c>
      <c r="BB135" s="5">
        <v>45607</v>
      </c>
      <c r="BC135" s="46">
        <v>38060</v>
      </c>
      <c r="BD135" s="46">
        <v>44149.599999999999</v>
      </c>
      <c r="BG135" s="36" t="s">
        <v>391</v>
      </c>
      <c r="BH135" s="36" t="s">
        <v>561</v>
      </c>
      <c r="BI135" s="36" t="s">
        <v>392</v>
      </c>
      <c r="BJ135" s="45" t="s">
        <v>600</v>
      </c>
      <c r="BK135" s="3">
        <v>0</v>
      </c>
      <c r="BL135" s="5">
        <v>45593</v>
      </c>
      <c r="BM135" s="5">
        <v>45607</v>
      </c>
      <c r="BN135" s="3" t="s">
        <v>1784</v>
      </c>
      <c r="BQ135" s="36" t="s">
        <v>303</v>
      </c>
      <c r="BR135" s="36" t="s">
        <v>396</v>
      </c>
      <c r="BS135" s="3" t="s">
        <v>1785</v>
      </c>
      <c r="BT135" s="45" t="s">
        <v>655</v>
      </c>
      <c r="BU135" s="45" t="s">
        <v>1786</v>
      </c>
      <c r="BX135" s="36" t="s">
        <v>306</v>
      </c>
      <c r="BY135" s="36" t="s">
        <v>203</v>
      </c>
      <c r="CA135" s="36" t="s">
        <v>1020</v>
      </c>
      <c r="CG135" s="36" t="s">
        <v>398</v>
      </c>
      <c r="CH135" s="37">
        <v>45672</v>
      </c>
      <c r="CI135" s="36" t="s">
        <v>399</v>
      </c>
    </row>
    <row r="136" spans="1:87" s="3" customFormat="1" x14ac:dyDescent="0.25">
      <c r="A136" s="36">
        <v>2024</v>
      </c>
      <c r="B136" s="37">
        <v>45566</v>
      </c>
      <c r="C136" s="37">
        <v>45657</v>
      </c>
      <c r="D136" s="36" t="s">
        <v>193</v>
      </c>
      <c r="E136" s="36" t="s">
        <v>197</v>
      </c>
      <c r="F136" s="36" t="s">
        <v>200</v>
      </c>
      <c r="G136" s="3" t="s">
        <v>1787</v>
      </c>
      <c r="H136" s="36" t="s">
        <v>203</v>
      </c>
      <c r="I136" s="36" t="s">
        <v>1782</v>
      </c>
      <c r="J136" s="3" t="s">
        <v>1788</v>
      </c>
      <c r="K136" s="45">
        <v>2024130</v>
      </c>
      <c r="N136" s="3" t="s">
        <v>1789</v>
      </c>
      <c r="O136" s="45">
        <v>2024130</v>
      </c>
      <c r="W136" s="36" t="s">
        <v>605</v>
      </c>
      <c r="X136" s="36" t="s">
        <v>1060</v>
      </c>
      <c r="Y136" s="36" t="s">
        <v>607</v>
      </c>
      <c r="Z136" s="36" t="s">
        <v>204</v>
      </c>
      <c r="AA136" s="36"/>
      <c r="AB136" s="36"/>
      <c r="AC136" s="36" t="s">
        <v>680</v>
      </c>
      <c r="AD136" s="36" t="s">
        <v>220</v>
      </c>
      <c r="AE136" s="36" t="s">
        <v>1061</v>
      </c>
      <c r="AF136" s="36" t="s">
        <v>439</v>
      </c>
      <c r="AG136" s="36" t="s">
        <v>561</v>
      </c>
      <c r="AH136" s="36" t="s">
        <v>237</v>
      </c>
      <c r="AI136" s="36" t="s">
        <v>1062</v>
      </c>
      <c r="AJ136" s="38">
        <v>1</v>
      </c>
      <c r="AK136" s="36" t="s">
        <v>387</v>
      </c>
      <c r="AL136" s="39">
        <v>1</v>
      </c>
      <c r="AM136" s="36" t="s">
        <v>387</v>
      </c>
      <c r="AN136" s="40">
        <v>3</v>
      </c>
      <c r="AO136" s="36" t="s">
        <v>284</v>
      </c>
      <c r="AP136" s="36">
        <v>23050</v>
      </c>
      <c r="AQ136" s="36" t="s">
        <v>561</v>
      </c>
      <c r="AR136" s="36" t="s">
        <v>561</v>
      </c>
      <c r="AS136" s="36" t="s">
        <v>561</v>
      </c>
      <c r="AT136" s="36" t="s">
        <v>561</v>
      </c>
      <c r="AU136" s="36" t="s">
        <v>599</v>
      </c>
      <c r="AV136" s="36" t="s">
        <v>389</v>
      </c>
      <c r="AW136" s="36" t="s">
        <v>390</v>
      </c>
      <c r="AX136" s="36" t="s">
        <v>390</v>
      </c>
      <c r="AY136" s="3" t="s">
        <v>1787</v>
      </c>
      <c r="AZ136" s="5">
        <v>45618</v>
      </c>
      <c r="BA136" s="5">
        <v>45628</v>
      </c>
      <c r="BB136" s="5">
        <v>45672</v>
      </c>
      <c r="BC136" s="46">
        <v>234555</v>
      </c>
      <c r="BD136" s="46">
        <v>272083.8</v>
      </c>
      <c r="BG136" s="36" t="s">
        <v>391</v>
      </c>
      <c r="BH136" s="36" t="s">
        <v>561</v>
      </c>
      <c r="BI136" s="36" t="s">
        <v>392</v>
      </c>
      <c r="BJ136" s="45" t="s">
        <v>600</v>
      </c>
      <c r="BK136" s="57">
        <f>BC136*0.1</f>
        <v>23455.5</v>
      </c>
      <c r="BL136" s="5">
        <v>45628</v>
      </c>
      <c r="BM136" s="5">
        <v>45672</v>
      </c>
      <c r="BN136" s="6" t="s">
        <v>1790</v>
      </c>
      <c r="BQ136" s="36" t="s">
        <v>303</v>
      </c>
      <c r="BR136" s="36" t="s">
        <v>396</v>
      </c>
      <c r="BS136" s="3" t="s">
        <v>1564</v>
      </c>
      <c r="BT136" s="45" t="s">
        <v>756</v>
      </c>
      <c r="BU136" s="45" t="s">
        <v>1791</v>
      </c>
      <c r="BX136" s="36" t="s">
        <v>306</v>
      </c>
      <c r="BY136" s="36" t="s">
        <v>203</v>
      </c>
      <c r="CA136" s="36" t="s">
        <v>1020</v>
      </c>
      <c r="CG136" s="36" t="s">
        <v>398</v>
      </c>
      <c r="CH136" s="37">
        <v>45672</v>
      </c>
      <c r="CI136" s="36" t="s">
        <v>399</v>
      </c>
    </row>
    <row r="137" spans="1:87" s="3" customFormat="1" x14ac:dyDescent="0.25">
      <c r="A137" s="36">
        <v>2024</v>
      </c>
      <c r="B137" s="37">
        <v>45566</v>
      </c>
      <c r="C137" s="37">
        <v>45657</v>
      </c>
      <c r="D137" s="36" t="s">
        <v>193</v>
      </c>
      <c r="E137" s="36" t="s">
        <v>197</v>
      </c>
      <c r="F137" s="36" t="s">
        <v>200</v>
      </c>
      <c r="G137" s="3" t="s">
        <v>1792</v>
      </c>
      <c r="H137" s="36" t="s">
        <v>203</v>
      </c>
      <c r="I137" s="36" t="s">
        <v>1782</v>
      </c>
      <c r="J137" s="3" t="s">
        <v>1788</v>
      </c>
      <c r="K137" s="45">
        <v>2024131</v>
      </c>
      <c r="N137" s="3" t="s">
        <v>1793</v>
      </c>
      <c r="O137" s="45">
        <v>2024131</v>
      </c>
      <c r="W137" s="36" t="s">
        <v>605</v>
      </c>
      <c r="X137" s="36" t="s">
        <v>1060</v>
      </c>
      <c r="Y137" s="36" t="s">
        <v>607</v>
      </c>
      <c r="Z137" s="36" t="s">
        <v>204</v>
      </c>
      <c r="AA137" s="36"/>
      <c r="AB137" s="36"/>
      <c r="AC137" s="36" t="s">
        <v>680</v>
      </c>
      <c r="AD137" s="36" t="s">
        <v>220</v>
      </c>
      <c r="AE137" s="36" t="s">
        <v>1061</v>
      </c>
      <c r="AF137" s="36" t="s">
        <v>439</v>
      </c>
      <c r="AG137" s="36" t="s">
        <v>561</v>
      </c>
      <c r="AH137" s="36" t="s">
        <v>237</v>
      </c>
      <c r="AI137" s="36" t="s">
        <v>1062</v>
      </c>
      <c r="AJ137" s="38">
        <v>1</v>
      </c>
      <c r="AK137" s="36" t="s">
        <v>387</v>
      </c>
      <c r="AL137" s="39">
        <v>1</v>
      </c>
      <c r="AM137" s="36" t="s">
        <v>387</v>
      </c>
      <c r="AN137" s="40">
        <v>3</v>
      </c>
      <c r="AO137" s="36" t="s">
        <v>284</v>
      </c>
      <c r="AP137" s="36">
        <v>23050</v>
      </c>
      <c r="AQ137" s="36" t="s">
        <v>561</v>
      </c>
      <c r="AR137" s="36" t="s">
        <v>561</v>
      </c>
      <c r="AS137" s="36" t="s">
        <v>561</v>
      </c>
      <c r="AT137" s="36" t="s">
        <v>561</v>
      </c>
      <c r="AU137" s="36" t="s">
        <v>599</v>
      </c>
      <c r="AV137" s="36" t="s">
        <v>389</v>
      </c>
      <c r="AW137" s="36" t="s">
        <v>390</v>
      </c>
      <c r="AX137" s="36" t="s">
        <v>390</v>
      </c>
      <c r="AY137" s="3" t="s">
        <v>1792</v>
      </c>
      <c r="AZ137" s="5">
        <v>45625</v>
      </c>
      <c r="BA137" s="5">
        <v>45635</v>
      </c>
      <c r="BB137" s="5">
        <v>45649</v>
      </c>
      <c r="BC137" s="46">
        <v>54510</v>
      </c>
      <c r="BD137" s="46">
        <v>62231.6</v>
      </c>
      <c r="BG137" s="36" t="s">
        <v>391</v>
      </c>
      <c r="BH137" s="36" t="s">
        <v>561</v>
      </c>
      <c r="BI137" s="36" t="s">
        <v>392</v>
      </c>
      <c r="BJ137" s="45" t="s">
        <v>600</v>
      </c>
      <c r="BK137" s="3">
        <v>0</v>
      </c>
      <c r="BL137" s="5">
        <v>45635</v>
      </c>
      <c r="BM137" s="5">
        <v>45649</v>
      </c>
      <c r="BN137" s="3" t="s">
        <v>1794</v>
      </c>
      <c r="BQ137" s="36" t="s">
        <v>303</v>
      </c>
      <c r="BR137" s="36" t="s">
        <v>396</v>
      </c>
      <c r="BS137" s="3" t="s">
        <v>1564</v>
      </c>
      <c r="BT137" s="45" t="s">
        <v>584</v>
      </c>
      <c r="BU137" s="45" t="s">
        <v>1795</v>
      </c>
      <c r="BX137" s="36" t="s">
        <v>306</v>
      </c>
      <c r="BY137" s="36" t="s">
        <v>203</v>
      </c>
      <c r="CA137" s="36" t="s">
        <v>1020</v>
      </c>
      <c r="CG137" s="36" t="s">
        <v>398</v>
      </c>
      <c r="CH137" s="37">
        <v>45672</v>
      </c>
      <c r="CI137" s="36" t="s">
        <v>399</v>
      </c>
    </row>
    <row r="138" spans="1:87" x14ac:dyDescent="0.25">
      <c r="A138" s="36">
        <v>2024</v>
      </c>
      <c r="B138" s="37">
        <v>45566</v>
      </c>
      <c r="C138" s="37">
        <v>45657</v>
      </c>
      <c r="D138" s="36" t="s">
        <v>193</v>
      </c>
      <c r="E138" s="36" t="s">
        <v>197</v>
      </c>
      <c r="F138" s="36" t="s">
        <v>200</v>
      </c>
      <c r="G138" s="64" t="s">
        <v>1796</v>
      </c>
      <c r="H138" s="36" t="s">
        <v>203</v>
      </c>
      <c r="I138" s="36" t="s">
        <v>1782</v>
      </c>
      <c r="J138" s="3" t="s">
        <v>916</v>
      </c>
      <c r="K138" s="45">
        <v>2024132</v>
      </c>
      <c r="N138" s="3" t="s">
        <v>1797</v>
      </c>
      <c r="O138" s="45">
        <v>2024132</v>
      </c>
      <c r="W138" s="36" t="s">
        <v>605</v>
      </c>
      <c r="X138" s="36" t="s">
        <v>1060</v>
      </c>
      <c r="Y138" s="36" t="s">
        <v>607</v>
      </c>
      <c r="Z138" s="36" t="s">
        <v>204</v>
      </c>
      <c r="AA138" s="36"/>
      <c r="AB138" s="36"/>
      <c r="AC138" s="36" t="s">
        <v>680</v>
      </c>
      <c r="AD138" s="36" t="s">
        <v>220</v>
      </c>
      <c r="AE138" s="36" t="s">
        <v>1061</v>
      </c>
      <c r="AF138" s="36" t="s">
        <v>439</v>
      </c>
      <c r="AG138" s="36" t="s">
        <v>561</v>
      </c>
      <c r="AH138" s="36" t="s">
        <v>237</v>
      </c>
      <c r="AI138" s="36" t="s">
        <v>1062</v>
      </c>
      <c r="AJ138" s="38">
        <v>1</v>
      </c>
      <c r="AK138" s="36" t="s">
        <v>387</v>
      </c>
      <c r="AL138" s="39">
        <v>1</v>
      </c>
      <c r="AM138" s="36" t="s">
        <v>387</v>
      </c>
      <c r="AN138" s="40">
        <v>3</v>
      </c>
      <c r="AO138" s="36" t="s">
        <v>284</v>
      </c>
      <c r="AP138" s="36">
        <v>23050</v>
      </c>
      <c r="AQ138" s="36" t="s">
        <v>561</v>
      </c>
      <c r="AR138" s="36" t="s">
        <v>561</v>
      </c>
      <c r="AS138" s="36" t="s">
        <v>561</v>
      </c>
      <c r="AT138" s="36" t="s">
        <v>561</v>
      </c>
      <c r="AU138" s="36" t="s">
        <v>599</v>
      </c>
      <c r="AV138" s="36" t="s">
        <v>389</v>
      </c>
      <c r="AW138" s="36" t="s">
        <v>390</v>
      </c>
      <c r="AX138" s="36" t="s">
        <v>390</v>
      </c>
      <c r="AY138" s="64" t="s">
        <v>1796</v>
      </c>
      <c r="AZ138" s="58">
        <v>45637</v>
      </c>
      <c r="BA138" s="58">
        <v>45638</v>
      </c>
      <c r="BB138" s="58">
        <v>45652</v>
      </c>
      <c r="BC138" s="46">
        <v>148539.15</v>
      </c>
      <c r="BD138" s="46">
        <v>172305.41</v>
      </c>
      <c r="BG138" s="36" t="s">
        <v>391</v>
      </c>
      <c r="BH138" s="36" t="s">
        <v>561</v>
      </c>
      <c r="BI138" s="36" t="s">
        <v>392</v>
      </c>
      <c r="BJ138" s="45" t="s">
        <v>600</v>
      </c>
      <c r="BK138">
        <v>0</v>
      </c>
      <c r="BL138" s="58">
        <v>45638</v>
      </c>
      <c r="BM138" s="58">
        <v>45652</v>
      </c>
      <c r="BN138" s="64" t="s">
        <v>1798</v>
      </c>
      <c r="BQ138" s="36" t="s">
        <v>303</v>
      </c>
      <c r="BR138" s="36" t="s">
        <v>396</v>
      </c>
      <c r="BS138" s="3" t="s">
        <v>1799</v>
      </c>
      <c r="BT138" s="45" t="s">
        <v>397</v>
      </c>
      <c r="BU138" s="45" t="s">
        <v>1800</v>
      </c>
      <c r="BX138" s="36" t="s">
        <v>306</v>
      </c>
      <c r="BY138" s="36" t="s">
        <v>203</v>
      </c>
      <c r="BZ138" s="3"/>
      <c r="CA138" s="36" t="s">
        <v>1020</v>
      </c>
      <c r="CB138" s="3"/>
      <c r="CC138" s="3"/>
      <c r="CD138" s="3"/>
      <c r="CE138" s="3"/>
      <c r="CF138" s="3"/>
      <c r="CG138" s="36" t="s">
        <v>398</v>
      </c>
      <c r="CH138" s="37">
        <v>45672</v>
      </c>
      <c r="CI138" s="36" t="s">
        <v>399</v>
      </c>
    </row>
  </sheetData>
  <mergeCells count="7">
    <mergeCell ref="A6:CI6"/>
    <mergeCell ref="A2:C2"/>
    <mergeCell ref="D2:F2"/>
    <mergeCell ref="G2:I2"/>
    <mergeCell ref="A3:C3"/>
    <mergeCell ref="D3:F3"/>
    <mergeCell ref="G3:I3"/>
  </mergeCells>
  <dataValidations count="11">
    <dataValidation type="list" allowBlank="1" showErrorMessage="1" sqref="D8:D201">
      <formula1>Hidden_13</formula1>
    </dataValidation>
    <dataValidation type="list" allowBlank="1" showErrorMessage="1" sqref="E8:E201">
      <formula1>Hidden_24</formula1>
    </dataValidation>
    <dataValidation type="list" allowBlank="1" showErrorMessage="1" sqref="F8:F201">
      <formula1>Hidden_35</formula1>
    </dataValidation>
    <dataValidation type="list" allowBlank="1" showErrorMessage="1" sqref="H8:H201">
      <formula1>Hidden_47</formula1>
    </dataValidation>
    <dataValidation type="list" allowBlank="1" showErrorMessage="1" sqref="Z8:Z201">
      <formula1>Hidden_525</formula1>
    </dataValidation>
    <dataValidation type="list" allowBlank="1" showErrorMessage="1" sqref="AD8:AD201">
      <formula1>Hidden_629</formula1>
    </dataValidation>
    <dataValidation type="list" allowBlank="1" showErrorMessage="1" sqref="AH8:AH201">
      <formula1>Hidden_733</formula1>
    </dataValidation>
    <dataValidation type="list" allowBlank="1" showErrorMessage="1" sqref="AO8:AO201">
      <formula1>Hidden_840</formula1>
    </dataValidation>
    <dataValidation type="list" allowBlank="1" showErrorMessage="1" sqref="BQ8:BQ201">
      <formula1>Hidden_968</formula1>
    </dataValidation>
    <dataValidation type="list" allowBlank="1" showErrorMessage="1" sqref="BX8:BX201">
      <formula1>Hidden_1075</formula1>
    </dataValidation>
    <dataValidation type="list" allowBlank="1" showErrorMessage="1" sqref="BY8:BY201">
      <formula1>Hidden_1176</formula1>
    </dataValidation>
  </dataValidations>
  <hyperlinks>
    <hyperlink ref="S8" r:id="rId1"/>
    <hyperlink ref="U8" r:id="rId2"/>
    <hyperlink ref="V8" r:id="rId3"/>
    <hyperlink ref="L10" r:id="rId4"/>
    <hyperlink ref="T10" r:id="rId5"/>
    <hyperlink ref="U10" r:id="rId6"/>
    <hyperlink ref="V10" r:id="rId7"/>
    <hyperlink ref="T11" r:id="rId8"/>
    <hyperlink ref="T15" r:id="rId9"/>
    <hyperlink ref="U15" r:id="rId10"/>
    <hyperlink ref="T16" r:id="rId11"/>
    <hyperlink ref="U18" r:id="rId12"/>
    <hyperlink ref="U19" r:id="rId13"/>
    <hyperlink ref="V19" r:id="rId14"/>
    <hyperlink ref="J20" r:id="rId15"/>
    <hyperlink ref="L24" r:id="rId16"/>
    <hyperlink ref="L25" r:id="rId17"/>
    <hyperlink ref="U26" r:id="rId18"/>
    <hyperlink ref="T28" r:id="rId19"/>
    <hyperlink ref="J29" r:id="rId20"/>
    <hyperlink ref="BN30" r:id="rId21"/>
    <hyperlink ref="L37" r:id="rId22"/>
    <hyperlink ref="T37" r:id="rId23"/>
    <hyperlink ref="BN36" r:id="rId24"/>
    <hyperlink ref="L38" r:id="rId25"/>
    <hyperlink ref="S38" r:id="rId26"/>
    <hyperlink ref="J39" r:id="rId27"/>
    <hyperlink ref="J40" r:id="rId28"/>
    <hyperlink ref="L40" r:id="rId29"/>
    <hyperlink ref="S40" r:id="rId30"/>
    <hyperlink ref="T40" r:id="rId31"/>
    <hyperlink ref="U40" r:id="rId32"/>
    <hyperlink ref="L39" r:id="rId33"/>
    <hyperlink ref="V39" r:id="rId34"/>
    <hyperlink ref="L45" r:id="rId35"/>
    <hyperlink ref="S45" r:id="rId36"/>
    <hyperlink ref="T45" r:id="rId37"/>
    <hyperlink ref="U45" r:id="rId38"/>
    <hyperlink ref="V45" r:id="rId39"/>
    <hyperlink ref="L46" r:id="rId40"/>
    <hyperlink ref="S47" r:id="rId41"/>
    <hyperlink ref="V47" r:id="rId42"/>
    <hyperlink ref="BN47" r:id="rId43"/>
    <hyperlink ref="J48" r:id="rId44"/>
    <hyperlink ref="L48" r:id="rId45"/>
    <hyperlink ref="U48" r:id="rId46"/>
    <hyperlink ref="L49" r:id="rId47"/>
    <hyperlink ref="T49" r:id="rId48"/>
    <hyperlink ref="U49" r:id="rId49"/>
    <hyperlink ref="V51" r:id="rId50"/>
    <hyperlink ref="BN51" r:id="rId51"/>
    <hyperlink ref="L52" r:id="rId52"/>
    <hyperlink ref="S52" r:id="rId53"/>
    <hyperlink ref="V52" r:id="rId54"/>
    <hyperlink ref="BN52" r:id="rId55"/>
    <hyperlink ref="J53" r:id="rId56"/>
    <hyperlink ref="T53" r:id="rId57"/>
    <hyperlink ref="U53" r:id="rId58"/>
    <hyperlink ref="J54" r:id="rId59"/>
    <hyperlink ref="T54" r:id="rId60"/>
    <hyperlink ref="U54" r:id="rId61"/>
    <hyperlink ref="V54" r:id="rId62"/>
    <hyperlink ref="BN54" r:id="rId63"/>
    <hyperlink ref="U55" r:id="rId64"/>
    <hyperlink ref="V55" r:id="rId65"/>
    <hyperlink ref="BN56" r:id="rId66"/>
    <hyperlink ref="V58" r:id="rId67"/>
    <hyperlink ref="J56" r:id="rId68"/>
    <hyperlink ref="J57" r:id="rId69"/>
    <hyperlink ref="J58" r:id="rId70"/>
    <hyperlink ref="S59" r:id="rId71"/>
    <hyperlink ref="T59" r:id="rId72"/>
    <hyperlink ref="U59" r:id="rId73"/>
    <hyperlink ref="L60" r:id="rId74"/>
    <hyperlink ref="T60" r:id="rId75"/>
    <hyperlink ref="U60" r:id="rId76"/>
    <hyperlink ref="BN60" r:id="rId77"/>
    <hyperlink ref="J62" r:id="rId78"/>
    <hyperlink ref="L62" r:id="rId79"/>
    <hyperlink ref="S62" r:id="rId80"/>
    <hyperlink ref="V63" r:id="rId81"/>
    <hyperlink ref="J74" r:id="rId82"/>
    <hyperlink ref="J75" r:id="rId83"/>
    <hyperlink ref="J76" r:id="rId84"/>
    <hyperlink ref="J81" r:id="rId85"/>
    <hyperlink ref="T67" r:id="rId86"/>
    <hyperlink ref="U67" r:id="rId87"/>
    <hyperlink ref="V67" r:id="rId88"/>
    <hyperlink ref="BN67" r:id="rId89"/>
    <hyperlink ref="L68" r:id="rId90"/>
    <hyperlink ref="U68" r:id="rId91"/>
    <hyperlink ref="BN68" r:id="rId92"/>
    <hyperlink ref="V69" r:id="rId93"/>
    <hyperlink ref="L70" r:id="rId94"/>
    <hyperlink ref="BN70" r:id="rId95"/>
    <hyperlink ref="L71" r:id="rId96"/>
    <hyperlink ref="V71" r:id="rId97"/>
    <hyperlink ref="BN71" r:id="rId98"/>
    <hyperlink ref="U84" r:id="rId99"/>
    <hyperlink ref="BN88" r:id="rId100"/>
    <hyperlink ref="L89" r:id="rId101"/>
    <hyperlink ref="S89" r:id="rId102"/>
    <hyperlink ref="T89" r:id="rId103"/>
    <hyperlink ref="BN89" r:id="rId104"/>
    <hyperlink ref="J91" r:id="rId105"/>
    <hyperlink ref="L91" r:id="rId106"/>
    <hyperlink ref="S91" r:id="rId107"/>
    <hyperlink ref="T91" r:id="rId108"/>
    <hyperlink ref="V91" r:id="rId109"/>
    <hyperlink ref="BN91" r:id="rId110"/>
    <hyperlink ref="J92" r:id="rId111"/>
    <hyperlink ref="J93" r:id="rId112"/>
    <hyperlink ref="T93" r:id="rId113"/>
    <hyperlink ref="BN93" r:id="rId114"/>
    <hyperlink ref="L94" r:id="rId115"/>
    <hyperlink ref="T94" r:id="rId116"/>
    <hyperlink ref="U94" r:id="rId117"/>
    <hyperlink ref="V94" r:id="rId118"/>
    <hyperlink ref="J95" r:id="rId119"/>
    <hyperlink ref="T95" r:id="rId120"/>
    <hyperlink ref="U95" r:id="rId121"/>
    <hyperlink ref="V95" r:id="rId122"/>
    <hyperlink ref="J97" r:id="rId123"/>
    <hyperlink ref="U97" r:id="rId124"/>
    <hyperlink ref="V97" r:id="rId125"/>
    <hyperlink ref="BN96" r:id="rId126"/>
    <hyperlink ref="BN97" r:id="rId127"/>
    <hyperlink ref="J98" r:id="rId128"/>
    <hyperlink ref="J99" r:id="rId129"/>
    <hyperlink ref="J100" r:id="rId130"/>
    <hyperlink ref="J101" r:id="rId131"/>
    <hyperlink ref="J102" r:id="rId132"/>
    <hyperlink ref="J103" r:id="rId133"/>
    <hyperlink ref="J115" r:id="rId134"/>
    <hyperlink ref="J132" r:id="rId135"/>
    <hyperlink ref="BN136" r:id="rId136"/>
  </hyperlinks>
  <pageMargins left="0.7" right="0.7" top="0.75" bottom="0.75" header="0.3" footer="0.3"/>
  <pageSetup orientation="portrait" r:id="rId13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191</v>
      </c>
    </row>
    <row r="2" spans="1:1" x14ac:dyDescent="0.25">
      <c r="A2" t="s">
        <v>192</v>
      </c>
    </row>
    <row r="3" spans="1:1" x14ac:dyDescent="0.25">
      <c r="A3" t="s">
        <v>193</v>
      </c>
    </row>
    <row r="4" spans="1:1" x14ac:dyDescent="0.25">
      <c r="A4" t="s">
        <v>194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195</v>
      </c>
    </row>
    <row r="2" spans="1:1" x14ac:dyDescent="0.25">
      <c r="A2" t="s">
        <v>196</v>
      </c>
    </row>
    <row r="3" spans="1:1" x14ac:dyDescent="0.25">
      <c r="A3" t="s">
        <v>197</v>
      </c>
    </row>
    <row r="4" spans="1:1" x14ac:dyDescent="0.25">
      <c r="A4" t="s">
        <v>198</v>
      </c>
    </row>
    <row r="5" spans="1:1" x14ac:dyDescent="0.25">
      <c r="A5" t="s">
        <v>199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200</v>
      </c>
    </row>
    <row r="2" spans="1:1" x14ac:dyDescent="0.25">
      <c r="A2" t="s">
        <v>201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206</v>
      </c>
    </row>
    <row r="2" spans="1:1" x14ac:dyDescent="0.25">
      <c r="A2" t="s">
        <v>207</v>
      </c>
    </row>
    <row r="3" spans="1:1" x14ac:dyDescent="0.25">
      <c r="A3" t="s">
        <v>208</v>
      </c>
    </row>
    <row r="4" spans="1:1" x14ac:dyDescent="0.25">
      <c r="A4" t="s">
        <v>209</v>
      </c>
    </row>
    <row r="5" spans="1:1" x14ac:dyDescent="0.25">
      <c r="A5" t="s">
        <v>210</v>
      </c>
    </row>
    <row r="6" spans="1:1" x14ac:dyDescent="0.25">
      <c r="A6" t="s">
        <v>211</v>
      </c>
    </row>
    <row r="7" spans="1:1" x14ac:dyDescent="0.25">
      <c r="A7" t="s">
        <v>212</v>
      </c>
    </row>
    <row r="8" spans="1:1" x14ac:dyDescent="0.25">
      <c r="A8" t="s">
        <v>213</v>
      </c>
    </row>
    <row r="9" spans="1:1" x14ac:dyDescent="0.25">
      <c r="A9" t="s">
        <v>214</v>
      </c>
    </row>
    <row r="10" spans="1:1" x14ac:dyDescent="0.25">
      <c r="A10" t="s">
        <v>215</v>
      </c>
    </row>
    <row r="11" spans="1:1" x14ac:dyDescent="0.25">
      <c r="A11" t="s">
        <v>216</v>
      </c>
    </row>
    <row r="12" spans="1:1" x14ac:dyDescent="0.25">
      <c r="A12" t="s">
        <v>217</v>
      </c>
    </row>
    <row r="13" spans="1:1" x14ac:dyDescent="0.25">
      <c r="A13" t="s">
        <v>218</v>
      </c>
    </row>
    <row r="14" spans="1:1" x14ac:dyDescent="0.25">
      <c r="A14" t="s">
        <v>219</v>
      </c>
    </row>
    <row r="15" spans="1:1" x14ac:dyDescent="0.25">
      <c r="A15" t="s">
        <v>220</v>
      </c>
    </row>
    <row r="16" spans="1:1" x14ac:dyDescent="0.25">
      <c r="A16" t="s">
        <v>221</v>
      </c>
    </row>
    <row r="17" spans="1:1" x14ac:dyDescent="0.25">
      <c r="A17" t="s">
        <v>222</v>
      </c>
    </row>
    <row r="18" spans="1:1" x14ac:dyDescent="0.25">
      <c r="A18" t="s">
        <v>223</v>
      </c>
    </row>
    <row r="19" spans="1:1" x14ac:dyDescent="0.25">
      <c r="A19" t="s">
        <v>224</v>
      </c>
    </row>
    <row r="20" spans="1:1" x14ac:dyDescent="0.25">
      <c r="A20" t="s">
        <v>225</v>
      </c>
    </row>
    <row r="21" spans="1:1" x14ac:dyDescent="0.25">
      <c r="A21" t="s">
        <v>226</v>
      </c>
    </row>
    <row r="22" spans="1:1" x14ac:dyDescent="0.25">
      <c r="A22" t="s">
        <v>227</v>
      </c>
    </row>
    <row r="23" spans="1:1" x14ac:dyDescent="0.25">
      <c r="A23" t="s">
        <v>228</v>
      </c>
    </row>
    <row r="24" spans="1:1" x14ac:dyDescent="0.25">
      <c r="A24" t="s">
        <v>229</v>
      </c>
    </row>
    <row r="25" spans="1:1" x14ac:dyDescent="0.25">
      <c r="A25" t="s">
        <v>230</v>
      </c>
    </row>
    <row r="26" spans="1:1" x14ac:dyDescent="0.25">
      <c r="A26" t="s">
        <v>231</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232</v>
      </c>
    </row>
    <row r="2" spans="1:1" x14ac:dyDescent="0.25">
      <c r="A2" t="s">
        <v>226</v>
      </c>
    </row>
    <row r="3" spans="1:1" x14ac:dyDescent="0.25">
      <c r="A3" t="s">
        <v>233</v>
      </c>
    </row>
    <row r="4" spans="1:1" x14ac:dyDescent="0.25">
      <c r="A4" t="s">
        <v>234</v>
      </c>
    </row>
    <row r="5" spans="1:1" x14ac:dyDescent="0.25">
      <c r="A5" t="s">
        <v>235</v>
      </c>
    </row>
    <row r="6" spans="1:1" x14ac:dyDescent="0.25">
      <c r="A6" t="s">
        <v>236</v>
      </c>
    </row>
    <row r="7" spans="1:1" x14ac:dyDescent="0.25">
      <c r="A7" t="s">
        <v>237</v>
      </c>
    </row>
    <row r="8" spans="1:1" x14ac:dyDescent="0.25">
      <c r="A8" t="s">
        <v>238</v>
      </c>
    </row>
    <row r="9" spans="1:1" x14ac:dyDescent="0.25">
      <c r="A9" t="s">
        <v>239</v>
      </c>
    </row>
    <row r="10" spans="1:1" x14ac:dyDescent="0.25">
      <c r="A10" t="s">
        <v>240</v>
      </c>
    </row>
    <row r="11" spans="1:1" x14ac:dyDescent="0.25">
      <c r="A11" t="s">
        <v>241</v>
      </c>
    </row>
    <row r="12" spans="1:1" x14ac:dyDescent="0.25">
      <c r="A12" t="s">
        <v>242</v>
      </c>
    </row>
    <row r="13" spans="1:1" x14ac:dyDescent="0.25">
      <c r="A13" t="s">
        <v>243</v>
      </c>
    </row>
    <row r="14" spans="1:1" x14ac:dyDescent="0.25">
      <c r="A14" t="s">
        <v>244</v>
      </c>
    </row>
    <row r="15" spans="1:1" x14ac:dyDescent="0.25">
      <c r="A15" t="s">
        <v>245</v>
      </c>
    </row>
    <row r="16" spans="1:1" x14ac:dyDescent="0.25">
      <c r="A16" t="s">
        <v>246</v>
      </c>
    </row>
    <row r="17" spans="1:1" x14ac:dyDescent="0.25">
      <c r="A17" t="s">
        <v>247</v>
      </c>
    </row>
    <row r="18" spans="1:1" x14ac:dyDescent="0.25">
      <c r="A18" t="s">
        <v>248</v>
      </c>
    </row>
    <row r="19" spans="1:1" x14ac:dyDescent="0.25">
      <c r="A19" t="s">
        <v>249</v>
      </c>
    </row>
    <row r="20" spans="1:1" x14ac:dyDescent="0.25">
      <c r="A20" t="s">
        <v>250</v>
      </c>
    </row>
    <row r="21" spans="1:1" x14ac:dyDescent="0.25">
      <c r="A21" t="s">
        <v>251</v>
      </c>
    </row>
    <row r="22" spans="1:1" x14ac:dyDescent="0.25">
      <c r="A22" t="s">
        <v>252</v>
      </c>
    </row>
    <row r="23" spans="1:1" x14ac:dyDescent="0.25">
      <c r="A23" t="s">
        <v>207</v>
      </c>
    </row>
    <row r="24" spans="1:1" x14ac:dyDescent="0.25">
      <c r="A24" t="s">
        <v>219</v>
      </c>
    </row>
    <row r="25" spans="1:1" x14ac:dyDescent="0.25">
      <c r="A25" t="s">
        <v>253</v>
      </c>
    </row>
    <row r="26" spans="1:1" x14ac:dyDescent="0.25">
      <c r="A26" t="s">
        <v>254</v>
      </c>
    </row>
    <row r="27" spans="1:1" x14ac:dyDescent="0.25">
      <c r="A27" t="s">
        <v>255</v>
      </c>
    </row>
    <row r="28" spans="1:1" x14ac:dyDescent="0.25">
      <c r="A28" t="s">
        <v>256</v>
      </c>
    </row>
    <row r="29" spans="1:1" x14ac:dyDescent="0.25">
      <c r="A29" t="s">
        <v>257</v>
      </c>
    </row>
    <row r="30" spans="1:1" x14ac:dyDescent="0.25">
      <c r="A30" t="s">
        <v>258</v>
      </c>
    </row>
    <row r="31" spans="1:1" x14ac:dyDescent="0.25">
      <c r="A31" t="s">
        <v>259</v>
      </c>
    </row>
    <row r="32" spans="1:1" x14ac:dyDescent="0.25">
      <c r="A32" t="s">
        <v>260</v>
      </c>
    </row>
    <row r="33" spans="1:1" x14ac:dyDescent="0.25">
      <c r="A33" t="s">
        <v>261</v>
      </c>
    </row>
    <row r="34" spans="1:1" x14ac:dyDescent="0.25">
      <c r="A34" t="s">
        <v>262</v>
      </c>
    </row>
    <row r="35" spans="1:1" x14ac:dyDescent="0.25">
      <c r="A35" t="s">
        <v>263</v>
      </c>
    </row>
    <row r="36" spans="1:1" x14ac:dyDescent="0.25">
      <c r="A36" t="s">
        <v>264</v>
      </c>
    </row>
    <row r="37" spans="1:1" x14ac:dyDescent="0.25">
      <c r="A37" t="s">
        <v>265</v>
      </c>
    </row>
    <row r="38" spans="1:1" x14ac:dyDescent="0.25">
      <c r="A38" t="s">
        <v>266</v>
      </c>
    </row>
    <row r="39" spans="1:1" x14ac:dyDescent="0.25">
      <c r="A39" t="s">
        <v>267</v>
      </c>
    </row>
    <row r="40" spans="1:1" x14ac:dyDescent="0.25">
      <c r="A40" t="s">
        <v>268</v>
      </c>
    </row>
    <row r="41" spans="1:1" x14ac:dyDescent="0.25">
      <c r="A41" t="s">
        <v>269</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270</v>
      </c>
    </row>
    <row r="2" spans="1:1" x14ac:dyDescent="0.25">
      <c r="A2" t="s">
        <v>271</v>
      </c>
    </row>
    <row r="3" spans="1:1" x14ac:dyDescent="0.25">
      <c r="A3" t="s">
        <v>272</v>
      </c>
    </row>
    <row r="4" spans="1:1" x14ac:dyDescent="0.25">
      <c r="A4" t="s">
        <v>273</v>
      </c>
    </row>
    <row r="5" spans="1:1" x14ac:dyDescent="0.25">
      <c r="A5" t="s">
        <v>274</v>
      </c>
    </row>
    <row r="6" spans="1:1" x14ac:dyDescent="0.25">
      <c r="A6" t="s">
        <v>275</v>
      </c>
    </row>
    <row r="7" spans="1:1" x14ac:dyDescent="0.25">
      <c r="A7" t="s">
        <v>276</v>
      </c>
    </row>
    <row r="8" spans="1:1" x14ac:dyDescent="0.25">
      <c r="A8" t="s">
        <v>277</v>
      </c>
    </row>
    <row r="9" spans="1:1" x14ac:dyDescent="0.25">
      <c r="A9" t="s">
        <v>278</v>
      </c>
    </row>
    <row r="10" spans="1:1" x14ac:dyDescent="0.25">
      <c r="A10" t="s">
        <v>279</v>
      </c>
    </row>
    <row r="11" spans="1:1" x14ac:dyDescent="0.25">
      <c r="A11" t="s">
        <v>280</v>
      </c>
    </row>
    <row r="12" spans="1:1" x14ac:dyDescent="0.25">
      <c r="A12" t="s">
        <v>281</v>
      </c>
    </row>
    <row r="13" spans="1:1" x14ac:dyDescent="0.25">
      <c r="A13" t="s">
        <v>282</v>
      </c>
    </row>
    <row r="14" spans="1:1" x14ac:dyDescent="0.25">
      <c r="A14" t="s">
        <v>283</v>
      </c>
    </row>
    <row r="15" spans="1:1" x14ac:dyDescent="0.25">
      <c r="A15" t="s">
        <v>284</v>
      </c>
    </row>
    <row r="16" spans="1:1" x14ac:dyDescent="0.25">
      <c r="A16" t="s">
        <v>285</v>
      </c>
    </row>
    <row r="17" spans="1:1" x14ac:dyDescent="0.25">
      <c r="A17" t="s">
        <v>286</v>
      </c>
    </row>
    <row r="18" spans="1:1" x14ac:dyDescent="0.25">
      <c r="A18" t="s">
        <v>287</v>
      </c>
    </row>
    <row r="19" spans="1:1" x14ac:dyDescent="0.25">
      <c r="A19" t="s">
        <v>288</v>
      </c>
    </row>
    <row r="20" spans="1:1" x14ac:dyDescent="0.25">
      <c r="A20" t="s">
        <v>289</v>
      </c>
    </row>
    <row r="21" spans="1:1" x14ac:dyDescent="0.25">
      <c r="A21" t="s">
        <v>290</v>
      </c>
    </row>
    <row r="22" spans="1:1" x14ac:dyDescent="0.25">
      <c r="A22" t="s">
        <v>291</v>
      </c>
    </row>
    <row r="23" spans="1:1" x14ac:dyDescent="0.25">
      <c r="A23" t="s">
        <v>292</v>
      </c>
    </row>
    <row r="24" spans="1:1" x14ac:dyDescent="0.25">
      <c r="A24" t="s">
        <v>293</v>
      </c>
    </row>
    <row r="25" spans="1:1" x14ac:dyDescent="0.25">
      <c r="A25" t="s">
        <v>294</v>
      </c>
    </row>
    <row r="26" spans="1:1" x14ac:dyDescent="0.25">
      <c r="A26" t="s">
        <v>295</v>
      </c>
    </row>
    <row r="27" spans="1:1" x14ac:dyDescent="0.25">
      <c r="A27" t="s">
        <v>296</v>
      </c>
    </row>
    <row r="28" spans="1:1" x14ac:dyDescent="0.25">
      <c r="A28" t="s">
        <v>297</v>
      </c>
    </row>
    <row r="29" spans="1:1" x14ac:dyDescent="0.25">
      <c r="A29" t="s">
        <v>298</v>
      </c>
    </row>
    <row r="30" spans="1:1" x14ac:dyDescent="0.25">
      <c r="A30" t="s">
        <v>299</v>
      </c>
    </row>
    <row r="31" spans="1:1" x14ac:dyDescent="0.25">
      <c r="A31" t="s">
        <v>300</v>
      </c>
    </row>
    <row r="32" spans="1:1" x14ac:dyDescent="0.25">
      <c r="A32" t="s">
        <v>301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302</v>
      </c>
    </row>
    <row r="2" spans="1:1" x14ac:dyDescent="0.25">
      <c r="A2" t="s">
        <v>303</v>
      </c>
    </row>
    <row r="3" spans="1:1" x14ac:dyDescent="0.25">
      <c r="A3" t="s">
        <v>304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305</v>
      </c>
    </row>
    <row r="2" spans="1:1" x14ac:dyDescent="0.25">
      <c r="A2" t="s">
        <v>306</v>
      </c>
    </row>
    <row r="3" spans="1:1" x14ac:dyDescent="0.25">
      <c r="A3" t="s">
        <v>307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202</v>
      </c>
    </row>
    <row r="2" spans="1:1" x14ac:dyDescent="0.25">
      <c r="A2" t="s">
        <v>203</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63"/>
  <sheetViews>
    <sheetView topLeftCell="A350" zoomScale="145" zoomScaleNormal="145" zoomScaleSheetLayoutView="160" workbookViewId="0">
      <selection activeCell="A364" sqref="A364"/>
    </sheetView>
  </sheetViews>
  <sheetFormatPr baseColWidth="10" defaultColWidth="9.140625" defaultRowHeight="15" x14ac:dyDescent="0.25"/>
  <cols>
    <col min="1" max="1" width="9.5703125" customWidth="1"/>
    <col min="2" max="2" width="16.28515625" customWidth="1"/>
    <col min="3" max="3" width="17" bestFit="1" customWidth="1"/>
    <col min="4" max="4" width="19.140625" bestFit="1" customWidth="1"/>
    <col min="5" max="5" width="17.42578125" bestFit="1" customWidth="1"/>
    <col min="6" max="6" width="31" bestFit="1" customWidth="1"/>
    <col min="7" max="7" width="100" bestFit="1" customWidth="1"/>
  </cols>
  <sheetData>
    <row r="1" spans="1:7" hidden="1" x14ac:dyDescent="0.25">
      <c r="B1" t="s">
        <v>7</v>
      </c>
      <c r="C1" t="s">
        <v>7</v>
      </c>
      <c r="D1" t="s">
        <v>7</v>
      </c>
      <c r="E1" t="s">
        <v>9</v>
      </c>
      <c r="F1" t="s">
        <v>7</v>
      </c>
      <c r="G1" t="s">
        <v>7</v>
      </c>
    </row>
    <row r="2" spans="1:7" hidden="1" x14ac:dyDescent="0.25">
      <c r="B2" t="s">
        <v>308</v>
      </c>
      <c r="C2" t="s">
        <v>309</v>
      </c>
      <c r="D2" t="s">
        <v>310</v>
      </c>
      <c r="E2" t="s">
        <v>311</v>
      </c>
      <c r="F2" t="s">
        <v>312</v>
      </c>
      <c r="G2" t="s">
        <v>313</v>
      </c>
    </row>
    <row r="3" spans="1:7" x14ac:dyDescent="0.25">
      <c r="A3" s="1" t="s">
        <v>314</v>
      </c>
      <c r="B3" s="1" t="s">
        <v>315</v>
      </c>
      <c r="C3" s="1" t="s">
        <v>316</v>
      </c>
      <c r="D3" s="1" t="s">
        <v>317</v>
      </c>
      <c r="E3" s="1" t="s">
        <v>129</v>
      </c>
      <c r="F3" s="1" t="s">
        <v>318</v>
      </c>
      <c r="G3" s="1" t="s">
        <v>319</v>
      </c>
    </row>
    <row r="4" spans="1:7" x14ac:dyDescent="0.25">
      <c r="A4">
        <v>202401</v>
      </c>
      <c r="B4" t="s">
        <v>362</v>
      </c>
      <c r="C4" t="s">
        <v>363</v>
      </c>
      <c r="D4" t="s">
        <v>364</v>
      </c>
      <c r="E4" t="s">
        <v>204</v>
      </c>
      <c r="G4" s="3" t="s">
        <v>547</v>
      </c>
    </row>
    <row r="5" spans="1:7" x14ac:dyDescent="0.25">
      <c r="A5">
        <v>202401</v>
      </c>
      <c r="B5" t="s">
        <v>365</v>
      </c>
      <c r="C5" t="s">
        <v>265</v>
      </c>
      <c r="D5" t="s">
        <v>366</v>
      </c>
      <c r="E5" t="s">
        <v>204</v>
      </c>
      <c r="G5" s="3" t="s">
        <v>384</v>
      </c>
    </row>
    <row r="6" spans="1:7" x14ac:dyDescent="0.25">
      <c r="A6">
        <v>202401</v>
      </c>
      <c r="B6" t="s">
        <v>367</v>
      </c>
      <c r="C6" t="s">
        <v>368</v>
      </c>
      <c r="D6" t="s">
        <v>369</v>
      </c>
      <c r="E6" t="s">
        <v>205</v>
      </c>
      <c r="G6" s="12" t="s">
        <v>548</v>
      </c>
    </row>
    <row r="7" spans="1:7" x14ac:dyDescent="0.25">
      <c r="A7">
        <v>202402</v>
      </c>
      <c r="B7" t="s">
        <v>403</v>
      </c>
      <c r="C7" t="s">
        <v>404</v>
      </c>
      <c r="D7" t="s">
        <v>405</v>
      </c>
      <c r="E7" t="s">
        <v>204</v>
      </c>
      <c r="G7" s="12" t="s">
        <v>544</v>
      </c>
    </row>
    <row r="8" spans="1:7" x14ac:dyDescent="0.25">
      <c r="A8">
        <v>202402</v>
      </c>
      <c r="B8" t="s">
        <v>406</v>
      </c>
      <c r="C8" t="s">
        <v>407</v>
      </c>
      <c r="D8" t="s">
        <v>408</v>
      </c>
      <c r="E8" t="s">
        <v>205</v>
      </c>
      <c r="G8" s="3" t="s">
        <v>421</v>
      </c>
    </row>
    <row r="9" spans="1:7" x14ac:dyDescent="0.25">
      <c r="A9">
        <v>202402</v>
      </c>
      <c r="B9" t="s">
        <v>409</v>
      </c>
      <c r="C9" t="s">
        <v>410</v>
      </c>
      <c r="D9" t="s">
        <v>447</v>
      </c>
      <c r="E9" t="s">
        <v>204</v>
      </c>
      <c r="G9" s="3" t="s">
        <v>485</v>
      </c>
    </row>
    <row r="10" spans="1:7" x14ac:dyDescent="0.25">
      <c r="A10">
        <v>202403</v>
      </c>
      <c r="B10" s="7" t="s">
        <v>409</v>
      </c>
      <c r="C10" s="7" t="s">
        <v>410</v>
      </c>
      <c r="D10" s="7" t="s">
        <v>447</v>
      </c>
      <c r="E10" s="7" t="s">
        <v>204</v>
      </c>
      <c r="G10" s="3" t="s">
        <v>485</v>
      </c>
    </row>
    <row r="11" spans="1:7" x14ac:dyDescent="0.25">
      <c r="A11" s="7">
        <v>202403</v>
      </c>
      <c r="B11" t="s">
        <v>445</v>
      </c>
      <c r="C11" t="s">
        <v>446</v>
      </c>
      <c r="D11" t="s">
        <v>448</v>
      </c>
      <c r="E11" s="7" t="s">
        <v>204</v>
      </c>
      <c r="G11" s="3" t="s">
        <v>480</v>
      </c>
    </row>
    <row r="12" spans="1:7" x14ac:dyDescent="0.25">
      <c r="A12" s="7">
        <v>202403</v>
      </c>
      <c r="B12" t="s">
        <v>430</v>
      </c>
      <c r="C12" t="s">
        <v>410</v>
      </c>
      <c r="D12" t="s">
        <v>432</v>
      </c>
      <c r="E12" s="7" t="s">
        <v>204</v>
      </c>
      <c r="G12" s="3" t="s">
        <v>437</v>
      </c>
    </row>
    <row r="13" spans="1:7" x14ac:dyDescent="0.25">
      <c r="A13">
        <v>202404</v>
      </c>
      <c r="B13" t="s">
        <v>475</v>
      </c>
      <c r="C13" t="s">
        <v>476</v>
      </c>
      <c r="D13" t="s">
        <v>477</v>
      </c>
      <c r="E13" s="7" t="s">
        <v>205</v>
      </c>
      <c r="G13" s="12" t="s">
        <v>549</v>
      </c>
    </row>
    <row r="14" spans="1:7" x14ac:dyDescent="0.25">
      <c r="A14" s="7">
        <v>202404</v>
      </c>
      <c r="F14" s="7" t="s">
        <v>466</v>
      </c>
      <c r="G14" s="12" t="s">
        <v>467</v>
      </c>
    </row>
    <row r="15" spans="1:7" x14ac:dyDescent="0.25">
      <c r="A15" s="7">
        <v>202404</v>
      </c>
      <c r="B15" s="7" t="s">
        <v>409</v>
      </c>
      <c r="C15" s="7" t="s">
        <v>410</v>
      </c>
      <c r="D15" s="7" t="s">
        <v>447</v>
      </c>
      <c r="E15" s="7" t="s">
        <v>204</v>
      </c>
      <c r="G15" s="3" t="s">
        <v>485</v>
      </c>
    </row>
    <row r="16" spans="1:7" x14ac:dyDescent="0.25">
      <c r="A16">
        <v>202405</v>
      </c>
      <c r="B16" s="7" t="s">
        <v>430</v>
      </c>
      <c r="C16" s="7" t="s">
        <v>410</v>
      </c>
      <c r="D16" s="7" t="s">
        <v>432</v>
      </c>
      <c r="E16" s="7" t="s">
        <v>204</v>
      </c>
      <c r="F16" s="7"/>
      <c r="G16" s="3" t="s">
        <v>437</v>
      </c>
    </row>
    <row r="17" spans="1:7" x14ac:dyDescent="0.25">
      <c r="A17">
        <v>202405</v>
      </c>
      <c r="B17" s="7" t="s">
        <v>445</v>
      </c>
      <c r="C17" s="7" t="s">
        <v>446</v>
      </c>
      <c r="D17" s="7" t="s">
        <v>448</v>
      </c>
      <c r="E17" s="7" t="s">
        <v>204</v>
      </c>
      <c r="G17" s="3" t="s">
        <v>480</v>
      </c>
    </row>
    <row r="18" spans="1:7" x14ac:dyDescent="0.25">
      <c r="A18">
        <v>202405</v>
      </c>
      <c r="B18" s="7" t="s">
        <v>409</v>
      </c>
      <c r="C18" s="7" t="s">
        <v>410</v>
      </c>
      <c r="D18" s="7" t="s">
        <v>447</v>
      </c>
      <c r="E18" s="7" t="s">
        <v>204</v>
      </c>
      <c r="G18" s="3" t="s">
        <v>485</v>
      </c>
    </row>
    <row r="19" spans="1:7" x14ac:dyDescent="0.25">
      <c r="A19">
        <v>202406</v>
      </c>
      <c r="B19" s="7" t="s">
        <v>430</v>
      </c>
      <c r="C19" s="7" t="s">
        <v>410</v>
      </c>
      <c r="D19" s="7" t="s">
        <v>432</v>
      </c>
      <c r="E19" s="7" t="s">
        <v>204</v>
      </c>
      <c r="F19" s="7"/>
      <c r="G19" s="3" t="s">
        <v>437</v>
      </c>
    </row>
    <row r="20" spans="1:7" x14ac:dyDescent="0.25">
      <c r="A20">
        <v>202406</v>
      </c>
      <c r="B20" s="7" t="s">
        <v>445</v>
      </c>
      <c r="C20" s="7" t="s">
        <v>446</v>
      </c>
      <c r="D20" s="7" t="s">
        <v>448</v>
      </c>
      <c r="E20" s="7" t="s">
        <v>204</v>
      </c>
      <c r="G20" s="3" t="s">
        <v>480</v>
      </c>
    </row>
    <row r="21" spans="1:7" x14ac:dyDescent="0.25">
      <c r="A21">
        <v>202406</v>
      </c>
      <c r="B21" s="7" t="s">
        <v>409</v>
      </c>
      <c r="C21" s="7" t="s">
        <v>410</v>
      </c>
      <c r="D21" s="7" t="s">
        <v>447</v>
      </c>
      <c r="E21" s="7" t="s">
        <v>204</v>
      </c>
      <c r="G21" s="3" t="s">
        <v>485</v>
      </c>
    </row>
    <row r="22" spans="1:7" x14ac:dyDescent="0.25">
      <c r="A22">
        <v>202407</v>
      </c>
      <c r="F22" s="8" t="s">
        <v>496</v>
      </c>
      <c r="G22" t="s">
        <v>497</v>
      </c>
    </row>
    <row r="23" spans="1:7" x14ac:dyDescent="0.25">
      <c r="A23" s="8">
        <v>202407</v>
      </c>
      <c r="B23" s="8" t="s">
        <v>409</v>
      </c>
      <c r="C23" s="8" t="s">
        <v>410</v>
      </c>
      <c r="D23" s="8" t="s">
        <v>447</v>
      </c>
      <c r="E23" s="8" t="s">
        <v>204</v>
      </c>
      <c r="F23" s="8"/>
      <c r="G23" s="3" t="s">
        <v>485</v>
      </c>
    </row>
    <row r="24" spans="1:7" x14ac:dyDescent="0.25">
      <c r="A24" s="8">
        <v>202407</v>
      </c>
      <c r="B24" s="8" t="s">
        <v>403</v>
      </c>
      <c r="C24" s="8" t="s">
        <v>404</v>
      </c>
      <c r="D24" s="8" t="s">
        <v>405</v>
      </c>
      <c r="E24" s="8" t="s">
        <v>204</v>
      </c>
      <c r="G24" s="12" t="s">
        <v>544</v>
      </c>
    </row>
    <row r="25" spans="1:7" x14ac:dyDescent="0.25">
      <c r="A25">
        <v>202408</v>
      </c>
      <c r="F25" s="11" t="s">
        <v>496</v>
      </c>
      <c r="G25" s="11" t="s">
        <v>497</v>
      </c>
    </row>
    <row r="26" spans="1:7" x14ac:dyDescent="0.25">
      <c r="A26">
        <v>202408</v>
      </c>
      <c r="B26" s="11" t="s">
        <v>409</v>
      </c>
      <c r="C26" s="11" t="s">
        <v>410</v>
      </c>
      <c r="D26" s="11" t="s">
        <v>447</v>
      </c>
      <c r="E26" s="11" t="s">
        <v>204</v>
      </c>
      <c r="F26" s="11"/>
      <c r="G26" s="3" t="s">
        <v>485</v>
      </c>
    </row>
    <row r="27" spans="1:7" x14ac:dyDescent="0.25">
      <c r="A27">
        <v>202408</v>
      </c>
      <c r="B27" s="11" t="s">
        <v>403</v>
      </c>
      <c r="C27" s="11" t="s">
        <v>404</v>
      </c>
      <c r="D27" s="11" t="s">
        <v>405</v>
      </c>
      <c r="E27" s="11" t="s">
        <v>204</v>
      </c>
      <c r="F27" s="11"/>
      <c r="G27" s="12" t="s">
        <v>544</v>
      </c>
    </row>
    <row r="28" spans="1:7" x14ac:dyDescent="0.25">
      <c r="A28">
        <v>202409</v>
      </c>
      <c r="B28" s="11" t="s">
        <v>406</v>
      </c>
      <c r="C28" s="11" t="s">
        <v>407</v>
      </c>
      <c r="D28" s="11" t="s">
        <v>408</v>
      </c>
      <c r="E28" s="11" t="s">
        <v>205</v>
      </c>
      <c r="F28" s="11"/>
      <c r="G28" s="3" t="s">
        <v>421</v>
      </c>
    </row>
    <row r="29" spans="1:7" x14ac:dyDescent="0.25">
      <c r="A29">
        <v>202409</v>
      </c>
      <c r="B29" s="11" t="s">
        <v>403</v>
      </c>
      <c r="C29" s="11" t="s">
        <v>404</v>
      </c>
      <c r="D29" s="11" t="s">
        <v>405</v>
      </c>
      <c r="E29" s="11" t="s">
        <v>204</v>
      </c>
      <c r="G29" s="12" t="s">
        <v>544</v>
      </c>
    </row>
    <row r="30" spans="1:7" x14ac:dyDescent="0.25">
      <c r="A30">
        <v>202409</v>
      </c>
      <c r="F30" s="11" t="s">
        <v>466</v>
      </c>
      <c r="G30" s="12" t="s">
        <v>467</v>
      </c>
    </row>
    <row r="31" spans="1:7" x14ac:dyDescent="0.25">
      <c r="A31">
        <v>202410</v>
      </c>
      <c r="B31" t="s">
        <v>524</v>
      </c>
      <c r="C31" t="s">
        <v>525</v>
      </c>
      <c r="D31" t="s">
        <v>526</v>
      </c>
      <c r="E31" s="12" t="s">
        <v>205</v>
      </c>
      <c r="G31" t="s">
        <v>527</v>
      </c>
    </row>
    <row r="32" spans="1:7" x14ac:dyDescent="0.25">
      <c r="A32" s="12">
        <v>202410</v>
      </c>
      <c r="B32" t="s">
        <v>533</v>
      </c>
      <c r="C32" t="s">
        <v>375</v>
      </c>
      <c r="D32" t="s">
        <v>534</v>
      </c>
      <c r="E32" s="12" t="s">
        <v>205</v>
      </c>
      <c r="G32" s="12" t="s">
        <v>550</v>
      </c>
    </row>
    <row r="33" spans="1:7" x14ac:dyDescent="0.25">
      <c r="A33" s="12">
        <v>202410</v>
      </c>
      <c r="B33" s="12" t="s">
        <v>406</v>
      </c>
      <c r="C33" s="12" t="s">
        <v>407</v>
      </c>
      <c r="D33" s="12" t="s">
        <v>408</v>
      </c>
      <c r="E33" s="12" t="s">
        <v>205</v>
      </c>
      <c r="F33" s="12"/>
      <c r="G33" s="3" t="s">
        <v>421</v>
      </c>
    </row>
    <row r="34" spans="1:7" x14ac:dyDescent="0.25">
      <c r="A34">
        <v>202411</v>
      </c>
      <c r="B34" s="12" t="s">
        <v>403</v>
      </c>
      <c r="C34" s="12" t="s">
        <v>404</v>
      </c>
      <c r="D34" s="12" t="s">
        <v>405</v>
      </c>
      <c r="E34" s="12" t="s">
        <v>204</v>
      </c>
      <c r="G34" s="12" t="s">
        <v>544</v>
      </c>
    </row>
    <row r="35" spans="1:7" x14ac:dyDescent="0.25">
      <c r="A35" s="12">
        <v>202411</v>
      </c>
      <c r="B35" s="12" t="s">
        <v>406</v>
      </c>
      <c r="C35" s="12" t="s">
        <v>407</v>
      </c>
      <c r="D35" s="12" t="s">
        <v>408</v>
      </c>
      <c r="E35" s="12" t="s">
        <v>205</v>
      </c>
      <c r="F35" s="12"/>
      <c r="G35" s="3" t="s">
        <v>421</v>
      </c>
    </row>
    <row r="36" spans="1:7" x14ac:dyDescent="0.25">
      <c r="A36" s="12">
        <v>202411</v>
      </c>
      <c r="F36" s="12" t="s">
        <v>466</v>
      </c>
      <c r="G36" s="12" t="s">
        <v>467</v>
      </c>
    </row>
    <row r="37" spans="1:7" x14ac:dyDescent="0.25">
      <c r="A37">
        <v>202412</v>
      </c>
      <c r="B37" s="12" t="s">
        <v>533</v>
      </c>
      <c r="C37" s="12" t="s">
        <v>375</v>
      </c>
      <c r="D37" s="12" t="s">
        <v>534</v>
      </c>
      <c r="E37" s="12" t="s">
        <v>205</v>
      </c>
      <c r="F37" s="12"/>
      <c r="G37" s="12" t="s">
        <v>550</v>
      </c>
    </row>
    <row r="38" spans="1:7" x14ac:dyDescent="0.25">
      <c r="A38" s="12">
        <v>202412</v>
      </c>
      <c r="B38" s="12" t="s">
        <v>524</v>
      </c>
      <c r="C38" s="12" t="s">
        <v>525</v>
      </c>
      <c r="D38" s="12" t="s">
        <v>526</v>
      </c>
      <c r="E38" s="12" t="s">
        <v>205</v>
      </c>
      <c r="F38" s="12"/>
      <c r="G38" s="12" t="s">
        <v>527</v>
      </c>
    </row>
    <row r="39" spans="1:7" x14ac:dyDescent="0.25">
      <c r="A39" s="12">
        <v>202412</v>
      </c>
      <c r="B39" s="12" t="s">
        <v>403</v>
      </c>
      <c r="C39" s="12" t="s">
        <v>404</v>
      </c>
      <c r="D39" s="12" t="s">
        <v>405</v>
      </c>
      <c r="E39" s="12" t="s">
        <v>204</v>
      </c>
      <c r="F39" s="12"/>
      <c r="G39" s="12" t="s">
        <v>544</v>
      </c>
    </row>
    <row r="40" spans="1:7" x14ac:dyDescent="0.25">
      <c r="A40" s="13">
        <v>202413</v>
      </c>
      <c r="B40" s="13" t="s">
        <v>445</v>
      </c>
      <c r="C40" s="13" t="s">
        <v>446</v>
      </c>
      <c r="D40" s="13" t="s">
        <v>448</v>
      </c>
      <c r="E40" s="13" t="s">
        <v>204</v>
      </c>
      <c r="F40" s="13"/>
      <c r="G40" s="3" t="s">
        <v>480</v>
      </c>
    </row>
    <row r="41" spans="1:7" x14ac:dyDescent="0.25">
      <c r="A41" s="13">
        <v>202413</v>
      </c>
      <c r="B41" s="13" t="s">
        <v>475</v>
      </c>
      <c r="C41" s="13" t="s">
        <v>476</v>
      </c>
      <c r="D41" s="13" t="s">
        <v>477</v>
      </c>
      <c r="E41" s="13" t="s">
        <v>205</v>
      </c>
      <c r="F41" s="13"/>
      <c r="G41" s="13" t="s">
        <v>549</v>
      </c>
    </row>
    <row r="42" spans="1:7" x14ac:dyDescent="0.25">
      <c r="A42" s="13">
        <v>202413</v>
      </c>
      <c r="B42" s="13" t="s">
        <v>365</v>
      </c>
      <c r="C42" s="13" t="s">
        <v>265</v>
      </c>
      <c r="D42" s="13" t="s">
        <v>366</v>
      </c>
      <c r="E42" s="13" t="s">
        <v>204</v>
      </c>
      <c r="F42" s="13"/>
      <c r="G42" s="3" t="s">
        <v>384</v>
      </c>
    </row>
    <row r="43" spans="1:7" x14ac:dyDescent="0.25">
      <c r="A43" s="13">
        <v>202414</v>
      </c>
      <c r="B43" s="13" t="s">
        <v>430</v>
      </c>
      <c r="C43" s="13" t="s">
        <v>410</v>
      </c>
      <c r="D43" s="13" t="s">
        <v>432</v>
      </c>
      <c r="E43" s="13" t="s">
        <v>204</v>
      </c>
      <c r="F43" s="13"/>
      <c r="G43" s="3" t="s">
        <v>437</v>
      </c>
    </row>
    <row r="44" spans="1:7" x14ac:dyDescent="0.25">
      <c r="A44" s="13">
        <v>202414</v>
      </c>
      <c r="B44" s="13" t="s">
        <v>403</v>
      </c>
      <c r="C44" s="13" t="s">
        <v>404</v>
      </c>
      <c r="D44" s="13" t="s">
        <v>405</v>
      </c>
      <c r="E44" s="13" t="s">
        <v>204</v>
      </c>
      <c r="F44" s="13"/>
      <c r="G44" s="13" t="s">
        <v>544</v>
      </c>
    </row>
    <row r="45" spans="1:7" x14ac:dyDescent="0.25">
      <c r="A45" s="13">
        <v>202414</v>
      </c>
      <c r="B45" s="13" t="s">
        <v>579</v>
      </c>
      <c r="C45" s="13" t="s">
        <v>271</v>
      </c>
      <c r="D45" s="13" t="s">
        <v>580</v>
      </c>
      <c r="E45" s="13" t="s">
        <v>205</v>
      </c>
      <c r="F45" s="13"/>
      <c r="G45" s="3" t="s">
        <v>581</v>
      </c>
    </row>
    <row r="46" spans="1:7" x14ac:dyDescent="0.25">
      <c r="A46">
        <v>202415</v>
      </c>
      <c r="B46" t="s">
        <v>605</v>
      </c>
      <c r="C46" t="s">
        <v>606</v>
      </c>
      <c r="D46" t="s">
        <v>607</v>
      </c>
      <c r="E46" s="13" t="s">
        <v>204</v>
      </c>
      <c r="G46" s="47" t="s">
        <v>680</v>
      </c>
    </row>
    <row r="47" spans="1:7" x14ac:dyDescent="0.25">
      <c r="A47" s="13">
        <v>202415</v>
      </c>
      <c r="B47" t="s">
        <v>608</v>
      </c>
      <c r="C47" t="s">
        <v>609</v>
      </c>
      <c r="D47" t="s">
        <v>610</v>
      </c>
      <c r="E47" s="13" t="s">
        <v>204</v>
      </c>
    </row>
    <row r="48" spans="1:7" x14ac:dyDescent="0.25">
      <c r="A48" s="13">
        <v>202415</v>
      </c>
      <c r="B48" t="s">
        <v>594</v>
      </c>
      <c r="C48" t="s">
        <v>595</v>
      </c>
      <c r="D48" t="s">
        <v>596</v>
      </c>
      <c r="E48" s="13" t="s">
        <v>204</v>
      </c>
      <c r="G48" t="s">
        <v>597</v>
      </c>
    </row>
    <row r="49" spans="1:7" x14ac:dyDescent="0.25">
      <c r="A49">
        <v>202416</v>
      </c>
      <c r="B49" s="13" t="s">
        <v>579</v>
      </c>
      <c r="C49" s="13" t="s">
        <v>271</v>
      </c>
      <c r="D49" s="13" t="s">
        <v>580</v>
      </c>
      <c r="E49" s="13" t="s">
        <v>205</v>
      </c>
      <c r="F49" s="13"/>
      <c r="G49" s="3" t="s">
        <v>581</v>
      </c>
    </row>
    <row r="50" spans="1:7" x14ac:dyDescent="0.25">
      <c r="A50" s="13">
        <v>202416</v>
      </c>
      <c r="B50" s="13" t="s">
        <v>365</v>
      </c>
      <c r="C50" s="13" t="s">
        <v>265</v>
      </c>
      <c r="D50" s="13" t="s">
        <v>366</v>
      </c>
      <c r="E50" s="13" t="s">
        <v>204</v>
      </c>
      <c r="F50" s="13"/>
      <c r="G50" s="3" t="s">
        <v>384</v>
      </c>
    </row>
    <row r="51" spans="1:7" x14ac:dyDescent="0.25">
      <c r="A51" s="13">
        <v>202416</v>
      </c>
      <c r="B51" s="13" t="s">
        <v>475</v>
      </c>
      <c r="C51" s="13" t="s">
        <v>476</v>
      </c>
      <c r="D51" s="13" t="s">
        <v>477</v>
      </c>
      <c r="E51" s="13" t="s">
        <v>205</v>
      </c>
      <c r="F51" s="13"/>
      <c r="G51" s="13" t="s">
        <v>549</v>
      </c>
    </row>
    <row r="52" spans="1:7" x14ac:dyDescent="0.25">
      <c r="A52">
        <v>202417</v>
      </c>
      <c r="F52" t="s">
        <v>624</v>
      </c>
      <c r="G52" t="s">
        <v>625</v>
      </c>
    </row>
    <row r="53" spans="1:7" x14ac:dyDescent="0.25">
      <c r="A53">
        <v>202417</v>
      </c>
      <c r="B53" t="s">
        <v>626</v>
      </c>
      <c r="C53" t="s">
        <v>627</v>
      </c>
      <c r="D53" t="s">
        <v>628</v>
      </c>
      <c r="G53" t="s">
        <v>650</v>
      </c>
    </row>
    <row r="54" spans="1:7" x14ac:dyDescent="0.25">
      <c r="A54">
        <v>202417</v>
      </c>
      <c r="F54" t="s">
        <v>629</v>
      </c>
    </row>
    <row r="55" spans="1:7" x14ac:dyDescent="0.25">
      <c r="A55">
        <v>202418</v>
      </c>
      <c r="B55" s="18" t="s">
        <v>626</v>
      </c>
      <c r="C55" s="18" t="s">
        <v>627</v>
      </c>
      <c r="D55" s="18" t="s">
        <v>628</v>
      </c>
      <c r="G55" t="s">
        <v>650</v>
      </c>
    </row>
    <row r="56" spans="1:7" x14ac:dyDescent="0.25">
      <c r="A56">
        <v>202418</v>
      </c>
      <c r="B56" t="s">
        <v>656</v>
      </c>
      <c r="C56" t="s">
        <v>657</v>
      </c>
      <c r="D56" t="s">
        <v>658</v>
      </c>
    </row>
    <row r="57" spans="1:7" x14ac:dyDescent="0.25">
      <c r="A57">
        <v>202419</v>
      </c>
      <c r="B57" s="18" t="s">
        <v>605</v>
      </c>
      <c r="C57" s="18" t="s">
        <v>606</v>
      </c>
      <c r="D57" s="18" t="s">
        <v>607</v>
      </c>
      <c r="E57" s="18" t="s">
        <v>204</v>
      </c>
      <c r="G57" t="s">
        <v>680</v>
      </c>
    </row>
    <row r="58" spans="1:7" x14ac:dyDescent="0.25">
      <c r="A58">
        <v>202419</v>
      </c>
      <c r="B58" t="s">
        <v>670</v>
      </c>
      <c r="C58" t="s">
        <v>476</v>
      </c>
      <c r="D58" t="s">
        <v>671</v>
      </c>
      <c r="E58" s="18" t="s">
        <v>205</v>
      </c>
    </row>
    <row r="59" spans="1:7" x14ac:dyDescent="0.25">
      <c r="A59" s="18">
        <v>202419</v>
      </c>
      <c r="F59" t="s">
        <v>672</v>
      </c>
      <c r="G59" t="s">
        <v>667</v>
      </c>
    </row>
    <row r="60" spans="1:7" x14ac:dyDescent="0.25">
      <c r="A60">
        <v>202420</v>
      </c>
      <c r="F60" s="18" t="s">
        <v>672</v>
      </c>
      <c r="G60" s="18" t="s">
        <v>667</v>
      </c>
    </row>
    <row r="61" spans="1:7" x14ac:dyDescent="0.25">
      <c r="A61" s="18">
        <v>202420</v>
      </c>
      <c r="B61" s="18" t="s">
        <v>605</v>
      </c>
      <c r="C61" s="18" t="s">
        <v>606</v>
      </c>
      <c r="D61" s="18" t="s">
        <v>607</v>
      </c>
      <c r="E61" s="18" t="s">
        <v>204</v>
      </c>
      <c r="G61" t="s">
        <v>680</v>
      </c>
    </row>
    <row r="62" spans="1:7" x14ac:dyDescent="0.25">
      <c r="A62" s="18">
        <v>202420</v>
      </c>
      <c r="B62" s="18" t="s">
        <v>670</v>
      </c>
      <c r="C62" s="18" t="s">
        <v>476</v>
      </c>
      <c r="D62" s="18" t="s">
        <v>671</v>
      </c>
      <c r="E62" s="18" t="s">
        <v>205</v>
      </c>
    </row>
    <row r="63" spans="1:7" x14ac:dyDescent="0.25">
      <c r="A63">
        <v>202421</v>
      </c>
      <c r="B63" s="18" t="s">
        <v>605</v>
      </c>
      <c r="C63" s="18" t="s">
        <v>606</v>
      </c>
      <c r="D63" s="18" t="s">
        <v>607</v>
      </c>
      <c r="E63" s="18" t="s">
        <v>204</v>
      </c>
      <c r="F63" s="18"/>
      <c r="G63" s="18" t="s">
        <v>680</v>
      </c>
    </row>
    <row r="64" spans="1:7" x14ac:dyDescent="0.25">
      <c r="A64" s="18">
        <v>202421</v>
      </c>
      <c r="B64" s="18" t="s">
        <v>670</v>
      </c>
      <c r="C64" s="18" t="s">
        <v>476</v>
      </c>
      <c r="D64" s="18" t="s">
        <v>671</v>
      </c>
      <c r="E64" s="18" t="s">
        <v>205</v>
      </c>
      <c r="F64" s="18"/>
      <c r="G64" s="18"/>
    </row>
    <row r="65" spans="1:7" x14ac:dyDescent="0.25">
      <c r="A65" s="18">
        <v>202421</v>
      </c>
      <c r="F65" s="18" t="s">
        <v>672</v>
      </c>
      <c r="G65" s="18" t="s">
        <v>667</v>
      </c>
    </row>
    <row r="66" spans="1:7" x14ac:dyDescent="0.25">
      <c r="A66">
        <v>202422</v>
      </c>
      <c r="F66" s="19" t="s">
        <v>705</v>
      </c>
      <c r="G66" t="s">
        <v>743</v>
      </c>
    </row>
    <row r="67" spans="1:7" x14ac:dyDescent="0.25">
      <c r="A67" s="19">
        <v>202422</v>
      </c>
      <c r="F67" s="19" t="s">
        <v>700</v>
      </c>
      <c r="G67" t="s">
        <v>701</v>
      </c>
    </row>
    <row r="68" spans="1:7" x14ac:dyDescent="0.25">
      <c r="A68" s="19">
        <v>202422</v>
      </c>
      <c r="F68" s="19" t="s">
        <v>706</v>
      </c>
      <c r="G68" t="s">
        <v>718</v>
      </c>
    </row>
    <row r="69" spans="1:7" x14ac:dyDescent="0.25">
      <c r="A69">
        <v>202422</v>
      </c>
      <c r="F69" s="19" t="s">
        <v>707</v>
      </c>
      <c r="G69" s="19" t="s">
        <v>731</v>
      </c>
    </row>
    <row r="70" spans="1:7" x14ac:dyDescent="0.25">
      <c r="A70">
        <v>202423</v>
      </c>
      <c r="F70" s="19" t="s">
        <v>700</v>
      </c>
      <c r="G70" s="19" t="s">
        <v>701</v>
      </c>
    </row>
    <row r="71" spans="1:7" x14ac:dyDescent="0.25">
      <c r="A71">
        <v>202423</v>
      </c>
      <c r="F71" s="19" t="s">
        <v>707</v>
      </c>
      <c r="G71" t="s">
        <v>731</v>
      </c>
    </row>
    <row r="72" spans="1:7" x14ac:dyDescent="0.25">
      <c r="A72">
        <v>202423</v>
      </c>
      <c r="F72" s="19" t="s">
        <v>705</v>
      </c>
      <c r="G72" t="s">
        <v>743</v>
      </c>
    </row>
    <row r="73" spans="1:7" x14ac:dyDescent="0.25">
      <c r="A73">
        <v>202423</v>
      </c>
      <c r="F73" s="19" t="s">
        <v>706</v>
      </c>
      <c r="G73" t="s">
        <v>718</v>
      </c>
    </row>
    <row r="74" spans="1:7" x14ac:dyDescent="0.25">
      <c r="A74">
        <v>202424</v>
      </c>
      <c r="F74" s="19" t="s">
        <v>706</v>
      </c>
      <c r="G74" s="19" t="s">
        <v>718</v>
      </c>
    </row>
    <row r="75" spans="1:7" x14ac:dyDescent="0.25">
      <c r="A75">
        <v>202424</v>
      </c>
      <c r="F75" s="19" t="s">
        <v>707</v>
      </c>
      <c r="G75" t="s">
        <v>731</v>
      </c>
    </row>
    <row r="76" spans="1:7" x14ac:dyDescent="0.25">
      <c r="A76" s="19">
        <v>202424</v>
      </c>
      <c r="F76" s="19" t="s">
        <v>705</v>
      </c>
      <c r="G76" t="s">
        <v>743</v>
      </c>
    </row>
    <row r="77" spans="1:7" x14ac:dyDescent="0.25">
      <c r="A77" s="19">
        <v>202424</v>
      </c>
      <c r="F77" s="19" t="s">
        <v>700</v>
      </c>
      <c r="G77" s="19" t="s">
        <v>701</v>
      </c>
    </row>
    <row r="78" spans="1:7" x14ac:dyDescent="0.25">
      <c r="A78">
        <v>202425</v>
      </c>
      <c r="F78" s="19" t="s">
        <v>707</v>
      </c>
      <c r="G78" s="19" t="s">
        <v>731</v>
      </c>
    </row>
    <row r="79" spans="1:7" x14ac:dyDescent="0.25">
      <c r="A79">
        <v>202425</v>
      </c>
      <c r="F79" s="19" t="s">
        <v>706</v>
      </c>
      <c r="G79" s="19" t="s">
        <v>718</v>
      </c>
    </row>
    <row r="80" spans="1:7" x14ac:dyDescent="0.25">
      <c r="A80">
        <v>202425</v>
      </c>
      <c r="F80" s="19" t="s">
        <v>705</v>
      </c>
      <c r="G80" t="s">
        <v>743</v>
      </c>
    </row>
    <row r="81" spans="1:7" x14ac:dyDescent="0.25">
      <c r="A81" s="19">
        <v>202425</v>
      </c>
      <c r="F81" s="19" t="s">
        <v>700</v>
      </c>
      <c r="G81" s="19" t="s">
        <v>701</v>
      </c>
    </row>
    <row r="82" spans="1:7" x14ac:dyDescent="0.25">
      <c r="A82">
        <v>202426</v>
      </c>
      <c r="F82" s="19" t="s">
        <v>705</v>
      </c>
      <c r="G82" s="19" t="s">
        <v>743</v>
      </c>
    </row>
    <row r="83" spans="1:7" x14ac:dyDescent="0.25">
      <c r="A83">
        <v>202426</v>
      </c>
      <c r="B83" s="19" t="s">
        <v>475</v>
      </c>
      <c r="C83" s="19" t="s">
        <v>476</v>
      </c>
      <c r="D83" s="19" t="s">
        <v>477</v>
      </c>
      <c r="E83" s="19" t="s">
        <v>205</v>
      </c>
      <c r="F83" s="19"/>
      <c r="G83" s="19" t="s">
        <v>549</v>
      </c>
    </row>
    <row r="84" spans="1:7" x14ac:dyDescent="0.25">
      <c r="A84">
        <v>202426</v>
      </c>
      <c r="F84" s="19" t="s">
        <v>706</v>
      </c>
      <c r="G84" s="19" t="s">
        <v>718</v>
      </c>
    </row>
    <row r="85" spans="1:7" x14ac:dyDescent="0.25">
      <c r="A85">
        <v>202426</v>
      </c>
      <c r="B85" t="s">
        <v>757</v>
      </c>
      <c r="C85" t="s">
        <v>408</v>
      </c>
      <c r="D85" t="s">
        <v>758</v>
      </c>
      <c r="E85" s="19" t="s">
        <v>204</v>
      </c>
      <c r="G85" s="3" t="s">
        <v>964</v>
      </c>
    </row>
    <row r="86" spans="1:7" x14ac:dyDescent="0.25">
      <c r="A86">
        <v>202427</v>
      </c>
      <c r="B86" t="s">
        <v>774</v>
      </c>
      <c r="C86" t="s">
        <v>775</v>
      </c>
      <c r="D86" t="s">
        <v>776</v>
      </c>
      <c r="E86" t="s">
        <v>205</v>
      </c>
      <c r="G86" t="s">
        <v>801</v>
      </c>
    </row>
    <row r="87" spans="1:7" x14ac:dyDescent="0.25">
      <c r="A87">
        <v>202427</v>
      </c>
      <c r="F87" s="19" t="s">
        <v>777</v>
      </c>
      <c r="G87" t="s">
        <v>788</v>
      </c>
    </row>
    <row r="88" spans="1:7" x14ac:dyDescent="0.25">
      <c r="A88">
        <v>202427</v>
      </c>
      <c r="F88" s="19" t="s">
        <v>769</v>
      </c>
      <c r="G88" t="s">
        <v>770</v>
      </c>
    </row>
    <row r="89" spans="1:7" x14ac:dyDescent="0.25">
      <c r="A89">
        <v>202428</v>
      </c>
      <c r="B89" s="19" t="s">
        <v>774</v>
      </c>
      <c r="C89" s="19" t="s">
        <v>775</v>
      </c>
      <c r="D89" s="19" t="s">
        <v>776</v>
      </c>
      <c r="E89" s="19" t="s">
        <v>205</v>
      </c>
      <c r="G89" t="s">
        <v>801</v>
      </c>
    </row>
    <row r="90" spans="1:7" x14ac:dyDescent="0.25">
      <c r="A90">
        <v>202428</v>
      </c>
      <c r="F90" s="19" t="s">
        <v>777</v>
      </c>
      <c r="G90" t="s">
        <v>788</v>
      </c>
    </row>
    <row r="91" spans="1:7" x14ac:dyDescent="0.25">
      <c r="A91">
        <v>202428</v>
      </c>
      <c r="F91" s="19" t="s">
        <v>769</v>
      </c>
      <c r="G91" s="19" t="s">
        <v>770</v>
      </c>
    </row>
    <row r="92" spans="1:7" x14ac:dyDescent="0.25">
      <c r="A92" s="19">
        <v>202428</v>
      </c>
      <c r="B92" s="19" t="s">
        <v>403</v>
      </c>
      <c r="C92" s="19" t="s">
        <v>404</v>
      </c>
      <c r="D92" s="19" t="s">
        <v>405</v>
      </c>
      <c r="E92" s="19" t="s">
        <v>204</v>
      </c>
      <c r="F92" s="19"/>
      <c r="G92" s="19" t="s">
        <v>544</v>
      </c>
    </row>
    <row r="93" spans="1:7" x14ac:dyDescent="0.25">
      <c r="A93">
        <v>202429</v>
      </c>
      <c r="B93" s="19" t="s">
        <v>774</v>
      </c>
      <c r="C93" s="19" t="s">
        <v>775</v>
      </c>
      <c r="D93" s="19" t="s">
        <v>776</v>
      </c>
      <c r="E93" s="19" t="s">
        <v>205</v>
      </c>
      <c r="G93" t="s">
        <v>801</v>
      </c>
    </row>
    <row r="94" spans="1:7" x14ac:dyDescent="0.25">
      <c r="A94" s="19">
        <v>202429</v>
      </c>
      <c r="F94" s="19" t="s">
        <v>777</v>
      </c>
      <c r="G94" s="19" t="s">
        <v>788</v>
      </c>
    </row>
    <row r="95" spans="1:7" x14ac:dyDescent="0.25">
      <c r="A95" s="19">
        <v>202429</v>
      </c>
      <c r="F95" s="19" t="s">
        <v>769</v>
      </c>
      <c r="G95" s="19" t="s">
        <v>770</v>
      </c>
    </row>
    <row r="96" spans="1:7" x14ac:dyDescent="0.25">
      <c r="A96" s="19">
        <v>202429</v>
      </c>
      <c r="F96" s="19" t="s">
        <v>806</v>
      </c>
    </row>
    <row r="97" spans="1:7" x14ac:dyDescent="0.25">
      <c r="A97">
        <v>202430</v>
      </c>
      <c r="B97" s="20" t="s">
        <v>409</v>
      </c>
      <c r="C97" s="20" t="s">
        <v>410</v>
      </c>
      <c r="D97" s="20" t="s">
        <v>447</v>
      </c>
      <c r="E97" s="20" t="s">
        <v>204</v>
      </c>
      <c r="F97" s="20"/>
      <c r="G97" s="3" t="s">
        <v>485</v>
      </c>
    </row>
    <row r="98" spans="1:7" x14ac:dyDescent="0.25">
      <c r="A98" s="20">
        <v>202430</v>
      </c>
      <c r="B98" t="s">
        <v>820</v>
      </c>
      <c r="C98" t="s">
        <v>404</v>
      </c>
      <c r="D98" t="s">
        <v>821</v>
      </c>
      <c r="E98" s="20" t="s">
        <v>204</v>
      </c>
    </row>
    <row r="99" spans="1:7" x14ac:dyDescent="0.25">
      <c r="A99" s="20">
        <v>202431</v>
      </c>
      <c r="B99" t="s">
        <v>579</v>
      </c>
      <c r="C99" t="s">
        <v>271</v>
      </c>
      <c r="D99" t="s">
        <v>580</v>
      </c>
      <c r="E99" s="20" t="s">
        <v>205</v>
      </c>
      <c r="G99" s="47" t="s">
        <v>581</v>
      </c>
    </row>
    <row r="100" spans="1:7" x14ac:dyDescent="0.25">
      <c r="A100" s="20">
        <v>202431</v>
      </c>
      <c r="B100" t="s">
        <v>829</v>
      </c>
      <c r="C100" t="s">
        <v>830</v>
      </c>
      <c r="D100" t="s">
        <v>831</v>
      </c>
      <c r="E100" s="20" t="s">
        <v>204</v>
      </c>
      <c r="G100" t="s">
        <v>832</v>
      </c>
    </row>
    <row r="101" spans="1:7" x14ac:dyDescent="0.25">
      <c r="A101">
        <v>202432</v>
      </c>
      <c r="B101" s="20" t="s">
        <v>367</v>
      </c>
      <c r="C101" s="20" t="s">
        <v>368</v>
      </c>
      <c r="D101" s="20" t="s">
        <v>369</v>
      </c>
      <c r="E101" s="20" t="s">
        <v>205</v>
      </c>
      <c r="F101" s="20"/>
      <c r="G101" s="20" t="s">
        <v>548</v>
      </c>
    </row>
    <row r="102" spans="1:7" x14ac:dyDescent="0.25">
      <c r="A102" s="20">
        <v>202432</v>
      </c>
      <c r="B102" s="20" t="s">
        <v>475</v>
      </c>
      <c r="C102" s="20" t="s">
        <v>476</v>
      </c>
      <c r="D102" s="20" t="s">
        <v>477</v>
      </c>
      <c r="E102" s="20" t="s">
        <v>205</v>
      </c>
      <c r="F102" s="20"/>
      <c r="G102" s="20" t="s">
        <v>549</v>
      </c>
    </row>
    <row r="103" spans="1:7" x14ac:dyDescent="0.25">
      <c r="A103" s="20">
        <v>202432</v>
      </c>
      <c r="F103" s="20" t="s">
        <v>496</v>
      </c>
      <c r="G103" s="20" t="s">
        <v>497</v>
      </c>
    </row>
    <row r="104" spans="1:7" x14ac:dyDescent="0.25">
      <c r="A104">
        <v>202433</v>
      </c>
      <c r="B104" s="20" t="s">
        <v>475</v>
      </c>
      <c r="C104" s="20" t="s">
        <v>476</v>
      </c>
      <c r="D104" s="20" t="s">
        <v>477</v>
      </c>
      <c r="E104" s="20" t="s">
        <v>205</v>
      </c>
      <c r="F104" s="20"/>
      <c r="G104" s="20" t="s">
        <v>549</v>
      </c>
    </row>
    <row r="105" spans="1:7" x14ac:dyDescent="0.25">
      <c r="A105">
        <v>202433</v>
      </c>
      <c r="B105" s="20" t="s">
        <v>367</v>
      </c>
      <c r="C105" s="20" t="s">
        <v>368</v>
      </c>
      <c r="D105" s="20" t="s">
        <v>369</v>
      </c>
      <c r="E105" s="20" t="s">
        <v>205</v>
      </c>
      <c r="F105" s="20"/>
      <c r="G105" s="20" t="s">
        <v>548</v>
      </c>
    </row>
    <row r="106" spans="1:7" x14ac:dyDescent="0.25">
      <c r="A106" s="20">
        <v>202433</v>
      </c>
      <c r="F106" s="20" t="s">
        <v>496</v>
      </c>
      <c r="G106" s="20" t="s">
        <v>497</v>
      </c>
    </row>
    <row r="107" spans="1:7" x14ac:dyDescent="0.25">
      <c r="A107">
        <v>202434</v>
      </c>
      <c r="B107" s="20" t="s">
        <v>475</v>
      </c>
      <c r="C107" s="20" t="s">
        <v>476</v>
      </c>
      <c r="D107" s="20" t="s">
        <v>477</v>
      </c>
      <c r="E107" s="20" t="s">
        <v>205</v>
      </c>
      <c r="F107" s="20"/>
      <c r="G107" s="20" t="s">
        <v>549</v>
      </c>
    </row>
    <row r="108" spans="1:7" x14ac:dyDescent="0.25">
      <c r="A108" s="20">
        <v>202434</v>
      </c>
      <c r="F108" s="20" t="s">
        <v>496</v>
      </c>
      <c r="G108" s="20" t="s">
        <v>497</v>
      </c>
    </row>
    <row r="109" spans="1:7" x14ac:dyDescent="0.25">
      <c r="A109" s="20">
        <v>202434</v>
      </c>
      <c r="F109" s="20" t="s">
        <v>706</v>
      </c>
      <c r="G109" s="20" t="s">
        <v>718</v>
      </c>
    </row>
    <row r="110" spans="1:7" x14ac:dyDescent="0.25">
      <c r="A110">
        <v>202435</v>
      </c>
      <c r="F110" s="20" t="s">
        <v>496</v>
      </c>
      <c r="G110" s="20" t="s">
        <v>497</v>
      </c>
    </row>
    <row r="111" spans="1:7" x14ac:dyDescent="0.25">
      <c r="A111" s="20">
        <v>202435</v>
      </c>
      <c r="B111" s="20" t="s">
        <v>475</v>
      </c>
      <c r="C111" s="20" t="s">
        <v>476</v>
      </c>
      <c r="D111" s="20" t="s">
        <v>477</v>
      </c>
      <c r="E111" s="20" t="s">
        <v>205</v>
      </c>
      <c r="F111" s="20"/>
      <c r="G111" s="20" t="s">
        <v>549</v>
      </c>
    </row>
    <row r="112" spans="1:7" x14ac:dyDescent="0.25">
      <c r="A112" s="20">
        <v>202435</v>
      </c>
      <c r="F112" s="20" t="s">
        <v>706</v>
      </c>
      <c r="G112" s="20" t="s">
        <v>718</v>
      </c>
    </row>
    <row r="113" spans="1:7" x14ac:dyDescent="0.25">
      <c r="A113">
        <v>202436</v>
      </c>
      <c r="B113" s="20" t="s">
        <v>475</v>
      </c>
      <c r="C113" s="20" t="s">
        <v>476</v>
      </c>
      <c r="D113" s="20" t="s">
        <v>477</v>
      </c>
      <c r="E113" s="20" t="s">
        <v>205</v>
      </c>
      <c r="F113" s="20"/>
      <c r="G113" s="20" t="s">
        <v>549</v>
      </c>
    </row>
    <row r="114" spans="1:7" x14ac:dyDescent="0.25">
      <c r="A114">
        <v>202436</v>
      </c>
      <c r="B114" s="20" t="s">
        <v>409</v>
      </c>
      <c r="C114" s="20" t="s">
        <v>410</v>
      </c>
      <c r="D114" s="20" t="s">
        <v>447</v>
      </c>
      <c r="E114" s="20" t="s">
        <v>204</v>
      </c>
      <c r="F114" s="20"/>
      <c r="G114" s="3" t="s">
        <v>485</v>
      </c>
    </row>
    <row r="115" spans="1:7" x14ac:dyDescent="0.25">
      <c r="A115">
        <v>202436</v>
      </c>
      <c r="F115" s="20" t="s">
        <v>496</v>
      </c>
      <c r="G115" s="20" t="s">
        <v>497</v>
      </c>
    </row>
    <row r="116" spans="1:7" x14ac:dyDescent="0.25">
      <c r="A116">
        <v>202437</v>
      </c>
      <c r="B116" s="20" t="s">
        <v>409</v>
      </c>
      <c r="C116" s="20" t="s">
        <v>410</v>
      </c>
      <c r="D116" s="20" t="s">
        <v>447</v>
      </c>
      <c r="E116" s="20" t="s">
        <v>204</v>
      </c>
      <c r="F116" s="20"/>
      <c r="G116" s="3" t="s">
        <v>485</v>
      </c>
    </row>
    <row r="117" spans="1:7" x14ac:dyDescent="0.25">
      <c r="A117" s="20">
        <v>202437</v>
      </c>
      <c r="B117" s="20" t="s">
        <v>475</v>
      </c>
      <c r="C117" s="20" t="s">
        <v>476</v>
      </c>
      <c r="D117" s="20" t="s">
        <v>477</v>
      </c>
      <c r="E117" s="20" t="s">
        <v>205</v>
      </c>
      <c r="F117" s="20"/>
      <c r="G117" s="20" t="s">
        <v>549</v>
      </c>
    </row>
    <row r="118" spans="1:7" x14ac:dyDescent="0.25">
      <c r="A118" s="20">
        <v>202437</v>
      </c>
      <c r="F118" s="20" t="s">
        <v>496</v>
      </c>
      <c r="G118" s="20" t="s">
        <v>497</v>
      </c>
    </row>
    <row r="119" spans="1:7" x14ac:dyDescent="0.25">
      <c r="A119">
        <v>202438</v>
      </c>
      <c r="B119" t="s">
        <v>893</v>
      </c>
      <c r="C119" t="s">
        <v>894</v>
      </c>
      <c r="D119" t="s">
        <v>895</v>
      </c>
      <c r="E119" t="s">
        <v>204</v>
      </c>
      <c r="G119" t="s">
        <v>896</v>
      </c>
    </row>
    <row r="120" spans="1:7" x14ac:dyDescent="0.25">
      <c r="A120">
        <v>202438</v>
      </c>
      <c r="F120" t="s">
        <v>900</v>
      </c>
    </row>
    <row r="121" spans="1:7" x14ac:dyDescent="0.25">
      <c r="A121">
        <v>202439</v>
      </c>
      <c r="B121" t="s">
        <v>403</v>
      </c>
      <c r="C121" t="s">
        <v>404</v>
      </c>
      <c r="D121" t="s">
        <v>405</v>
      </c>
      <c r="E121" t="s">
        <v>204</v>
      </c>
      <c r="G121" t="s">
        <v>544</v>
      </c>
    </row>
    <row r="122" spans="1:7" x14ac:dyDescent="0.25">
      <c r="A122">
        <v>202440</v>
      </c>
      <c r="B122" s="21" t="s">
        <v>403</v>
      </c>
      <c r="C122" s="21" t="s">
        <v>404</v>
      </c>
      <c r="D122" s="21" t="s">
        <v>405</v>
      </c>
      <c r="E122" s="21" t="s">
        <v>204</v>
      </c>
      <c r="F122" s="21"/>
      <c r="G122" s="21" t="s">
        <v>544</v>
      </c>
    </row>
    <row r="123" spans="1:7" x14ac:dyDescent="0.25">
      <c r="A123" s="21">
        <v>202440</v>
      </c>
      <c r="B123" t="s">
        <v>579</v>
      </c>
      <c r="C123" t="s">
        <v>271</v>
      </c>
      <c r="D123" t="s">
        <v>580</v>
      </c>
      <c r="E123" s="21" t="s">
        <v>205</v>
      </c>
      <c r="G123" t="s">
        <v>581</v>
      </c>
    </row>
    <row r="124" spans="1:7" x14ac:dyDescent="0.25">
      <c r="A124" s="21">
        <v>202440</v>
      </c>
      <c r="B124" t="s">
        <v>820</v>
      </c>
      <c r="C124" t="s">
        <v>404</v>
      </c>
      <c r="D124" t="s">
        <v>821</v>
      </c>
      <c r="E124" s="21" t="s">
        <v>204</v>
      </c>
    </row>
    <row r="125" spans="1:7" x14ac:dyDescent="0.25">
      <c r="A125">
        <v>202441</v>
      </c>
      <c r="B125" s="23" t="s">
        <v>820</v>
      </c>
      <c r="C125" s="23" t="s">
        <v>404</v>
      </c>
      <c r="D125" s="23" t="s">
        <v>821</v>
      </c>
      <c r="E125" s="23" t="s">
        <v>204</v>
      </c>
    </row>
    <row r="126" spans="1:7" x14ac:dyDescent="0.25">
      <c r="A126" s="23">
        <v>202441</v>
      </c>
      <c r="B126" s="23" t="s">
        <v>579</v>
      </c>
      <c r="C126" s="23" t="s">
        <v>271</v>
      </c>
      <c r="D126" s="23" t="s">
        <v>580</v>
      </c>
      <c r="E126" s="23" t="s">
        <v>205</v>
      </c>
      <c r="F126" s="23"/>
      <c r="G126" s="23" t="s">
        <v>581</v>
      </c>
    </row>
    <row r="127" spans="1:7" x14ac:dyDescent="0.25">
      <c r="A127" s="23">
        <v>202441</v>
      </c>
      <c r="B127" s="23" t="s">
        <v>403</v>
      </c>
      <c r="C127" s="23" t="s">
        <v>404</v>
      </c>
      <c r="D127" s="23" t="s">
        <v>405</v>
      </c>
      <c r="E127" s="23" t="s">
        <v>204</v>
      </c>
      <c r="F127" s="23"/>
      <c r="G127" s="23" t="s">
        <v>544</v>
      </c>
    </row>
    <row r="128" spans="1:7" x14ac:dyDescent="0.25">
      <c r="A128">
        <v>202442</v>
      </c>
      <c r="B128" t="s">
        <v>757</v>
      </c>
      <c r="C128" t="s">
        <v>408</v>
      </c>
      <c r="D128" t="s">
        <v>758</v>
      </c>
      <c r="E128" s="23" t="s">
        <v>204</v>
      </c>
      <c r="G128" s="3" t="s">
        <v>964</v>
      </c>
    </row>
    <row r="129" spans="1:7" x14ac:dyDescent="0.25">
      <c r="A129" s="23">
        <v>202442</v>
      </c>
      <c r="B129" s="23" t="s">
        <v>367</v>
      </c>
      <c r="C129" s="23" t="s">
        <v>368</v>
      </c>
      <c r="D129" s="23" t="s">
        <v>369</v>
      </c>
      <c r="E129" s="23" t="s">
        <v>205</v>
      </c>
      <c r="F129" s="23"/>
      <c r="G129" s="23" t="s">
        <v>548</v>
      </c>
    </row>
    <row r="130" spans="1:7" x14ac:dyDescent="0.25">
      <c r="A130" s="23">
        <v>202442</v>
      </c>
      <c r="B130" t="s">
        <v>941</v>
      </c>
      <c r="C130" t="s">
        <v>606</v>
      </c>
      <c r="D130" t="s">
        <v>942</v>
      </c>
      <c r="E130" s="23" t="s">
        <v>204</v>
      </c>
      <c r="G130" t="s">
        <v>943</v>
      </c>
    </row>
    <row r="131" spans="1:7" x14ac:dyDescent="0.25">
      <c r="A131">
        <v>202443</v>
      </c>
      <c r="B131" s="23" t="s">
        <v>941</v>
      </c>
      <c r="C131" s="23" t="s">
        <v>606</v>
      </c>
      <c r="D131" s="23" t="s">
        <v>942</v>
      </c>
      <c r="E131" s="23" t="s">
        <v>204</v>
      </c>
      <c r="F131" s="23"/>
      <c r="G131" s="23" t="s">
        <v>943</v>
      </c>
    </row>
    <row r="132" spans="1:7" x14ac:dyDescent="0.25">
      <c r="A132" s="23">
        <v>202443</v>
      </c>
      <c r="B132" s="23" t="s">
        <v>367</v>
      </c>
      <c r="C132" s="23" t="s">
        <v>368</v>
      </c>
      <c r="D132" s="23" t="s">
        <v>369</v>
      </c>
      <c r="E132" s="23" t="s">
        <v>205</v>
      </c>
      <c r="F132" s="23"/>
      <c r="G132" s="23" t="s">
        <v>548</v>
      </c>
    </row>
    <row r="133" spans="1:7" x14ac:dyDescent="0.25">
      <c r="A133" s="23">
        <v>202443</v>
      </c>
      <c r="B133" s="23" t="s">
        <v>403</v>
      </c>
      <c r="C133" s="23" t="s">
        <v>404</v>
      </c>
      <c r="D133" s="23" t="s">
        <v>405</v>
      </c>
      <c r="E133" s="23" t="s">
        <v>204</v>
      </c>
      <c r="F133" s="23"/>
      <c r="G133" s="23" t="s">
        <v>544</v>
      </c>
    </row>
    <row r="134" spans="1:7" x14ac:dyDescent="0.25">
      <c r="A134">
        <v>202444</v>
      </c>
      <c r="B134" s="23" t="s">
        <v>367</v>
      </c>
      <c r="C134" s="23" t="s">
        <v>368</v>
      </c>
      <c r="D134" s="23" t="s">
        <v>369</v>
      </c>
      <c r="E134" s="23" t="s">
        <v>205</v>
      </c>
      <c r="F134" s="23"/>
      <c r="G134" s="23" t="s">
        <v>548</v>
      </c>
    </row>
    <row r="135" spans="1:7" x14ac:dyDescent="0.25">
      <c r="A135" s="23">
        <v>202444</v>
      </c>
      <c r="B135" s="23" t="s">
        <v>757</v>
      </c>
      <c r="C135" s="23" t="s">
        <v>408</v>
      </c>
      <c r="D135" s="23" t="s">
        <v>758</v>
      </c>
      <c r="E135" s="23" t="s">
        <v>204</v>
      </c>
      <c r="F135" s="23"/>
      <c r="G135" s="3" t="s">
        <v>964</v>
      </c>
    </row>
    <row r="136" spans="1:7" x14ac:dyDescent="0.25">
      <c r="A136" s="23">
        <v>202444</v>
      </c>
      <c r="B136" s="23" t="s">
        <v>403</v>
      </c>
      <c r="C136" s="23" t="s">
        <v>404</v>
      </c>
      <c r="D136" s="23" t="s">
        <v>405</v>
      </c>
      <c r="E136" s="23" t="s">
        <v>204</v>
      </c>
      <c r="F136" s="23"/>
      <c r="G136" s="23" t="s">
        <v>544</v>
      </c>
    </row>
    <row r="137" spans="1:7" x14ac:dyDescent="0.25">
      <c r="A137">
        <v>202445</v>
      </c>
      <c r="B137" s="24" t="s">
        <v>757</v>
      </c>
      <c r="C137" s="24" t="s">
        <v>408</v>
      </c>
      <c r="D137" s="24" t="s">
        <v>758</v>
      </c>
      <c r="E137" s="24" t="s">
        <v>204</v>
      </c>
      <c r="G137" s="3" t="s">
        <v>964</v>
      </c>
    </row>
    <row r="138" spans="1:7" x14ac:dyDescent="0.25">
      <c r="A138" s="24">
        <v>202445</v>
      </c>
      <c r="B138" s="24" t="s">
        <v>403</v>
      </c>
      <c r="C138" s="24" t="s">
        <v>404</v>
      </c>
      <c r="D138" s="24" t="s">
        <v>405</v>
      </c>
      <c r="E138" s="24" t="s">
        <v>204</v>
      </c>
      <c r="F138" s="24"/>
      <c r="G138" s="24" t="s">
        <v>544</v>
      </c>
    </row>
    <row r="139" spans="1:7" x14ac:dyDescent="0.25">
      <c r="A139" s="24">
        <v>202445</v>
      </c>
      <c r="B139" s="24" t="s">
        <v>941</v>
      </c>
      <c r="C139" s="24" t="s">
        <v>606</v>
      </c>
      <c r="D139" s="24" t="s">
        <v>942</v>
      </c>
      <c r="E139" s="24" t="s">
        <v>204</v>
      </c>
      <c r="F139" s="24"/>
      <c r="G139" s="24" t="s">
        <v>943</v>
      </c>
    </row>
    <row r="140" spans="1:7" x14ac:dyDescent="0.25">
      <c r="A140">
        <v>202446</v>
      </c>
      <c r="B140" s="24" t="s">
        <v>409</v>
      </c>
      <c r="C140" s="24" t="s">
        <v>410</v>
      </c>
      <c r="D140" s="24" t="s">
        <v>447</v>
      </c>
      <c r="E140" s="24" t="s">
        <v>204</v>
      </c>
      <c r="F140" s="24"/>
      <c r="G140" s="3" t="s">
        <v>485</v>
      </c>
    </row>
    <row r="141" spans="1:7" x14ac:dyDescent="0.25">
      <c r="A141" s="24">
        <v>202446</v>
      </c>
      <c r="B141" s="24" t="s">
        <v>403</v>
      </c>
      <c r="C141" s="24" t="s">
        <v>404</v>
      </c>
      <c r="D141" s="24" t="s">
        <v>405</v>
      </c>
      <c r="E141" s="24" t="s">
        <v>204</v>
      </c>
      <c r="F141" s="24"/>
      <c r="G141" s="24" t="s">
        <v>544</v>
      </c>
    </row>
    <row r="142" spans="1:7" x14ac:dyDescent="0.25">
      <c r="A142" s="24">
        <v>202447</v>
      </c>
      <c r="B142" t="s">
        <v>993</v>
      </c>
      <c r="C142" t="s">
        <v>994</v>
      </c>
      <c r="D142" t="s">
        <v>995</v>
      </c>
      <c r="E142" s="24" t="s">
        <v>204</v>
      </c>
      <c r="G142" t="s">
        <v>1004</v>
      </c>
    </row>
    <row r="143" spans="1:7" x14ac:dyDescent="0.25">
      <c r="A143" s="24">
        <v>202447</v>
      </c>
      <c r="B143" t="s">
        <v>365</v>
      </c>
      <c r="C143" s="24" t="s">
        <v>265</v>
      </c>
      <c r="D143" s="24" t="s">
        <v>366</v>
      </c>
      <c r="E143" s="24" t="s">
        <v>204</v>
      </c>
      <c r="F143" s="24"/>
      <c r="G143" s="3" t="s">
        <v>384</v>
      </c>
    </row>
    <row r="144" spans="1:7" x14ac:dyDescent="0.25">
      <c r="A144" s="24">
        <v>202447</v>
      </c>
      <c r="B144" s="24" t="s">
        <v>403</v>
      </c>
      <c r="C144" s="24" t="s">
        <v>404</v>
      </c>
      <c r="D144" s="24" t="s">
        <v>405</v>
      </c>
      <c r="E144" s="24" t="s">
        <v>204</v>
      </c>
      <c r="F144" s="24"/>
      <c r="G144" s="24" t="s">
        <v>544</v>
      </c>
    </row>
    <row r="145" spans="1:7" x14ac:dyDescent="0.25">
      <c r="A145">
        <v>202448</v>
      </c>
      <c r="B145" s="24" t="s">
        <v>365</v>
      </c>
      <c r="C145" s="24" t="s">
        <v>265</v>
      </c>
      <c r="D145" s="24" t="s">
        <v>366</v>
      </c>
      <c r="E145" s="24" t="s">
        <v>204</v>
      </c>
      <c r="F145" s="24"/>
      <c r="G145" s="3" t="s">
        <v>384</v>
      </c>
    </row>
    <row r="146" spans="1:7" x14ac:dyDescent="0.25">
      <c r="A146" s="24">
        <v>202448</v>
      </c>
      <c r="B146" s="24" t="s">
        <v>403</v>
      </c>
      <c r="C146" s="24" t="s">
        <v>404</v>
      </c>
      <c r="D146" s="24" t="s">
        <v>405</v>
      </c>
      <c r="E146" s="24" t="s">
        <v>204</v>
      </c>
      <c r="F146" s="24"/>
      <c r="G146" s="24" t="s">
        <v>544</v>
      </c>
    </row>
    <row r="147" spans="1:7" x14ac:dyDescent="0.25">
      <c r="A147" s="24">
        <v>202448</v>
      </c>
      <c r="B147" s="24" t="s">
        <v>993</v>
      </c>
      <c r="C147" s="24" t="s">
        <v>994</v>
      </c>
      <c r="D147" s="24" t="s">
        <v>995</v>
      </c>
      <c r="E147" s="24" t="s">
        <v>204</v>
      </c>
      <c r="G147" t="s">
        <v>1004</v>
      </c>
    </row>
    <row r="148" spans="1:7" x14ac:dyDescent="0.25">
      <c r="A148">
        <v>202449</v>
      </c>
      <c r="F148" t="s">
        <v>707</v>
      </c>
      <c r="G148" s="24" t="s">
        <v>731</v>
      </c>
    </row>
    <row r="149" spans="1:7" x14ac:dyDescent="0.25">
      <c r="A149">
        <v>202449</v>
      </c>
      <c r="B149" s="24" t="s">
        <v>893</v>
      </c>
      <c r="C149" s="24" t="s">
        <v>894</v>
      </c>
      <c r="D149" s="24" t="s">
        <v>895</v>
      </c>
      <c r="E149" s="24" t="s">
        <v>204</v>
      </c>
      <c r="F149" s="24"/>
      <c r="G149" s="24" t="s">
        <v>896</v>
      </c>
    </row>
    <row r="150" spans="1:7" x14ac:dyDescent="0.25">
      <c r="A150">
        <v>202449</v>
      </c>
      <c r="B150" t="s">
        <v>1014</v>
      </c>
      <c r="C150" t="s">
        <v>476</v>
      </c>
      <c r="D150" t="s">
        <v>942</v>
      </c>
      <c r="E150" s="24" t="s">
        <v>204</v>
      </c>
      <c r="G150" t="s">
        <v>1015</v>
      </c>
    </row>
    <row r="151" spans="1:7" x14ac:dyDescent="0.25">
      <c r="A151">
        <v>202450</v>
      </c>
      <c r="F151" t="s">
        <v>900</v>
      </c>
      <c r="G151" t="s">
        <v>1110</v>
      </c>
    </row>
    <row r="152" spans="1:7" x14ac:dyDescent="0.25">
      <c r="A152" s="24">
        <v>202450</v>
      </c>
      <c r="B152" s="24" t="s">
        <v>893</v>
      </c>
      <c r="C152" s="24" t="s">
        <v>894</v>
      </c>
      <c r="D152" s="24" t="s">
        <v>895</v>
      </c>
      <c r="E152" s="24" t="s">
        <v>204</v>
      </c>
      <c r="F152" s="24"/>
      <c r="G152" s="24" t="s">
        <v>896</v>
      </c>
    </row>
    <row r="153" spans="1:7" x14ac:dyDescent="0.25">
      <c r="A153" s="24">
        <v>202450</v>
      </c>
      <c r="B153" s="24" t="s">
        <v>1014</v>
      </c>
      <c r="C153" s="24" t="s">
        <v>476</v>
      </c>
      <c r="D153" s="24" t="s">
        <v>942</v>
      </c>
      <c r="E153" s="24" t="s">
        <v>204</v>
      </c>
      <c r="F153" s="24"/>
      <c r="G153" s="24" t="s">
        <v>1015</v>
      </c>
    </row>
    <row r="154" spans="1:7" x14ac:dyDescent="0.25">
      <c r="A154">
        <v>202451</v>
      </c>
      <c r="B154" s="24" t="s">
        <v>409</v>
      </c>
      <c r="C154" s="24" t="s">
        <v>410</v>
      </c>
      <c r="D154" s="24" t="s">
        <v>447</v>
      </c>
      <c r="E154" s="24" t="s">
        <v>204</v>
      </c>
      <c r="F154" s="24"/>
      <c r="G154" s="3" t="s">
        <v>485</v>
      </c>
    </row>
    <row r="155" spans="1:7" x14ac:dyDescent="0.25">
      <c r="A155">
        <v>202451</v>
      </c>
      <c r="B155" s="24" t="s">
        <v>820</v>
      </c>
      <c r="C155" s="24" t="s">
        <v>404</v>
      </c>
      <c r="D155" s="24" t="s">
        <v>821</v>
      </c>
      <c r="E155" s="24" t="s">
        <v>204</v>
      </c>
      <c r="F155" s="24"/>
    </row>
    <row r="156" spans="1:7" x14ac:dyDescent="0.25">
      <c r="A156">
        <v>202452</v>
      </c>
      <c r="F156" t="s">
        <v>624</v>
      </c>
      <c r="G156" t="s">
        <v>625</v>
      </c>
    </row>
    <row r="157" spans="1:7" x14ac:dyDescent="0.25">
      <c r="A157">
        <v>202453</v>
      </c>
      <c r="B157" t="s">
        <v>594</v>
      </c>
      <c r="C157" t="s">
        <v>595</v>
      </c>
      <c r="D157" t="s">
        <v>596</v>
      </c>
      <c r="E157" s="25" t="s">
        <v>204</v>
      </c>
      <c r="G157" s="25" t="s">
        <v>597</v>
      </c>
    </row>
    <row r="158" spans="1:7" x14ac:dyDescent="0.25">
      <c r="A158">
        <v>202453</v>
      </c>
      <c r="B158" s="25" t="s">
        <v>605</v>
      </c>
      <c r="C158" s="25" t="s">
        <v>606</v>
      </c>
      <c r="D158" s="25" t="s">
        <v>607</v>
      </c>
      <c r="E158" s="25" t="s">
        <v>204</v>
      </c>
      <c r="F158" s="25"/>
      <c r="G158" s="25" t="s">
        <v>680</v>
      </c>
    </row>
    <row r="159" spans="1:7" x14ac:dyDescent="0.25">
      <c r="A159" s="25">
        <v>202453</v>
      </c>
      <c r="B159" s="25" t="s">
        <v>670</v>
      </c>
      <c r="C159" s="25" t="s">
        <v>476</v>
      </c>
      <c r="D159" s="25" t="s">
        <v>671</v>
      </c>
      <c r="E159" s="25" t="s">
        <v>205</v>
      </c>
      <c r="F159" s="25"/>
      <c r="G159" s="25"/>
    </row>
    <row r="160" spans="1:7" x14ac:dyDescent="0.25">
      <c r="A160">
        <v>202454</v>
      </c>
      <c r="B160" s="25" t="s">
        <v>670</v>
      </c>
      <c r="C160" s="25" t="s">
        <v>476</v>
      </c>
      <c r="D160" s="25" t="s">
        <v>671</v>
      </c>
      <c r="E160" s="25" t="s">
        <v>205</v>
      </c>
    </row>
    <row r="161" spans="1:7" x14ac:dyDescent="0.25">
      <c r="A161" s="25">
        <v>202454</v>
      </c>
      <c r="B161" s="25" t="s">
        <v>594</v>
      </c>
      <c r="C161" s="25" t="s">
        <v>595</v>
      </c>
      <c r="D161" s="25" t="s">
        <v>596</v>
      </c>
      <c r="E161" s="25" t="s">
        <v>204</v>
      </c>
      <c r="F161" s="25"/>
      <c r="G161" s="25" t="s">
        <v>597</v>
      </c>
    </row>
    <row r="162" spans="1:7" x14ac:dyDescent="0.25">
      <c r="A162" s="25">
        <v>202454</v>
      </c>
      <c r="B162" s="25" t="s">
        <v>605</v>
      </c>
      <c r="C162" s="25" t="s">
        <v>606</v>
      </c>
      <c r="D162" s="25" t="s">
        <v>607</v>
      </c>
      <c r="E162" s="25" t="s">
        <v>204</v>
      </c>
      <c r="F162" s="25"/>
      <c r="G162" s="25" t="s">
        <v>680</v>
      </c>
    </row>
    <row r="163" spans="1:7" x14ac:dyDescent="0.25">
      <c r="A163">
        <v>202455</v>
      </c>
      <c r="B163" t="s">
        <v>475</v>
      </c>
      <c r="C163" t="s">
        <v>476</v>
      </c>
      <c r="D163" t="s">
        <v>477</v>
      </c>
      <c r="E163" s="25" t="s">
        <v>205</v>
      </c>
      <c r="G163" s="25" t="s">
        <v>549</v>
      </c>
    </row>
    <row r="164" spans="1:7" x14ac:dyDescent="0.25">
      <c r="A164">
        <v>202455</v>
      </c>
      <c r="B164" s="25" t="s">
        <v>893</v>
      </c>
      <c r="C164" s="25" t="s">
        <v>894</v>
      </c>
      <c r="D164" s="25" t="s">
        <v>895</v>
      </c>
      <c r="E164" s="25" t="s">
        <v>204</v>
      </c>
      <c r="F164" s="25"/>
      <c r="G164" s="25" t="s">
        <v>896</v>
      </c>
    </row>
    <row r="165" spans="1:7" x14ac:dyDescent="0.25">
      <c r="A165">
        <v>202455</v>
      </c>
      <c r="B165" s="25" t="s">
        <v>430</v>
      </c>
      <c r="C165" s="25" t="s">
        <v>410</v>
      </c>
      <c r="D165" s="25" t="s">
        <v>432</v>
      </c>
      <c r="E165" s="25" t="s">
        <v>204</v>
      </c>
      <c r="F165" s="25"/>
      <c r="G165" s="3" t="s">
        <v>437</v>
      </c>
    </row>
    <row r="166" spans="1:7" x14ac:dyDescent="0.25">
      <c r="A166">
        <v>202456</v>
      </c>
      <c r="B166" s="25" t="s">
        <v>579</v>
      </c>
      <c r="C166" s="25" t="s">
        <v>271</v>
      </c>
      <c r="D166" s="25" t="s">
        <v>580</v>
      </c>
      <c r="E166" s="25" t="s">
        <v>205</v>
      </c>
      <c r="F166" s="25"/>
      <c r="G166" s="25" t="s">
        <v>581</v>
      </c>
    </row>
    <row r="167" spans="1:7" x14ac:dyDescent="0.25">
      <c r="A167" s="25">
        <v>202456</v>
      </c>
      <c r="F167" t="s">
        <v>1181</v>
      </c>
      <c r="G167" t="s">
        <v>1182</v>
      </c>
    </row>
    <row r="168" spans="1:7" x14ac:dyDescent="0.25">
      <c r="A168" s="25">
        <v>202456</v>
      </c>
      <c r="F168" s="25" t="s">
        <v>705</v>
      </c>
    </row>
    <row r="169" spans="1:7" x14ac:dyDescent="0.25">
      <c r="A169">
        <v>202457</v>
      </c>
      <c r="B169" s="25" t="s">
        <v>829</v>
      </c>
      <c r="C169" s="25" t="s">
        <v>830</v>
      </c>
      <c r="D169" s="25" t="s">
        <v>831</v>
      </c>
      <c r="E169" s="25" t="s">
        <v>204</v>
      </c>
      <c r="F169" s="25"/>
      <c r="G169" s="25" t="s">
        <v>832</v>
      </c>
    </row>
    <row r="170" spans="1:7" x14ac:dyDescent="0.25">
      <c r="A170" s="25">
        <v>202457</v>
      </c>
      <c r="B170" s="25" t="s">
        <v>475</v>
      </c>
      <c r="C170" s="25" t="s">
        <v>476</v>
      </c>
      <c r="D170" s="25" t="s">
        <v>477</v>
      </c>
      <c r="E170" s="25" t="s">
        <v>205</v>
      </c>
      <c r="F170" s="25"/>
      <c r="G170" s="25" t="s">
        <v>549</v>
      </c>
    </row>
    <row r="171" spans="1:7" x14ac:dyDescent="0.25">
      <c r="A171" s="25">
        <v>202457</v>
      </c>
      <c r="B171" s="25" t="s">
        <v>403</v>
      </c>
      <c r="C171" s="25" t="s">
        <v>404</v>
      </c>
      <c r="D171" s="25" t="s">
        <v>405</v>
      </c>
      <c r="E171" s="25" t="s">
        <v>204</v>
      </c>
      <c r="F171" s="25"/>
      <c r="G171" s="25" t="s">
        <v>544</v>
      </c>
    </row>
    <row r="172" spans="1:7" x14ac:dyDescent="0.25">
      <c r="A172">
        <v>202458</v>
      </c>
      <c r="B172" s="25" t="s">
        <v>993</v>
      </c>
      <c r="C172" s="25" t="s">
        <v>994</v>
      </c>
      <c r="D172" s="25" t="s">
        <v>995</v>
      </c>
      <c r="E172" s="25" t="s">
        <v>204</v>
      </c>
      <c r="F172" s="25"/>
      <c r="G172" s="25" t="s">
        <v>1004</v>
      </c>
    </row>
    <row r="173" spans="1:7" x14ac:dyDescent="0.25">
      <c r="A173">
        <v>202458</v>
      </c>
      <c r="B173" s="25" t="s">
        <v>403</v>
      </c>
      <c r="C173" s="25" t="s">
        <v>404</v>
      </c>
      <c r="D173" s="25" t="s">
        <v>405</v>
      </c>
      <c r="E173" s="25" t="s">
        <v>204</v>
      </c>
      <c r="F173" s="25"/>
      <c r="G173" s="25" t="s">
        <v>544</v>
      </c>
    </row>
    <row r="174" spans="1:7" x14ac:dyDescent="0.25">
      <c r="A174">
        <v>202458</v>
      </c>
      <c r="F174" s="25" t="s">
        <v>707</v>
      </c>
      <c r="G174" s="25" t="s">
        <v>731</v>
      </c>
    </row>
    <row r="175" spans="1:7" x14ac:dyDescent="0.25">
      <c r="A175">
        <v>202459</v>
      </c>
      <c r="B175" s="25" t="s">
        <v>524</v>
      </c>
      <c r="C175" s="25" t="s">
        <v>525</v>
      </c>
      <c r="D175" s="25" t="s">
        <v>526</v>
      </c>
      <c r="E175" s="25" t="s">
        <v>205</v>
      </c>
      <c r="F175" s="25"/>
      <c r="G175" s="25" t="s">
        <v>527</v>
      </c>
    </row>
    <row r="176" spans="1:7" x14ac:dyDescent="0.25">
      <c r="A176" s="25">
        <v>202459</v>
      </c>
      <c r="B176" t="s">
        <v>1218</v>
      </c>
      <c r="C176" t="s">
        <v>1219</v>
      </c>
      <c r="D176" t="s">
        <v>1220</v>
      </c>
      <c r="E176" s="25" t="s">
        <v>205</v>
      </c>
      <c r="G176" t="s">
        <v>1226</v>
      </c>
    </row>
    <row r="177" spans="1:7" x14ac:dyDescent="0.25">
      <c r="A177" s="25">
        <v>202459</v>
      </c>
      <c r="B177" t="s">
        <v>445</v>
      </c>
      <c r="C177" t="s">
        <v>446</v>
      </c>
      <c r="D177" t="s">
        <v>448</v>
      </c>
      <c r="E177" s="25" t="s">
        <v>204</v>
      </c>
      <c r="G177" s="3" t="s">
        <v>480</v>
      </c>
    </row>
    <row r="178" spans="1:7" x14ac:dyDescent="0.25">
      <c r="A178">
        <v>202460</v>
      </c>
      <c r="B178" s="25" t="s">
        <v>524</v>
      </c>
      <c r="C178" s="25" t="s">
        <v>525</v>
      </c>
      <c r="D178" s="25" t="s">
        <v>526</v>
      </c>
      <c r="E178" s="25" t="s">
        <v>205</v>
      </c>
      <c r="F178" s="25"/>
      <c r="G178" s="25" t="s">
        <v>527</v>
      </c>
    </row>
    <row r="179" spans="1:7" x14ac:dyDescent="0.25">
      <c r="A179" s="25">
        <v>202460</v>
      </c>
      <c r="B179" s="25" t="s">
        <v>1218</v>
      </c>
      <c r="C179" s="25" t="s">
        <v>1219</v>
      </c>
      <c r="D179" s="25" t="s">
        <v>1220</v>
      </c>
      <c r="E179" s="25" t="s">
        <v>205</v>
      </c>
      <c r="F179" s="25"/>
      <c r="G179" s="25" t="s">
        <v>1226</v>
      </c>
    </row>
    <row r="180" spans="1:7" x14ac:dyDescent="0.25">
      <c r="A180" s="25">
        <v>202460</v>
      </c>
      <c r="B180" s="25" t="s">
        <v>445</v>
      </c>
      <c r="C180" s="25" t="s">
        <v>446</v>
      </c>
      <c r="D180" s="25" t="s">
        <v>448</v>
      </c>
      <c r="E180" s="25" t="s">
        <v>204</v>
      </c>
      <c r="F180" s="25"/>
      <c r="G180" s="3" t="s">
        <v>480</v>
      </c>
    </row>
    <row r="181" spans="1:7" x14ac:dyDescent="0.25">
      <c r="A181">
        <v>202461</v>
      </c>
      <c r="B181" s="25" t="s">
        <v>1218</v>
      </c>
      <c r="C181" s="25" t="s">
        <v>1219</v>
      </c>
      <c r="D181" s="25" t="s">
        <v>1220</v>
      </c>
      <c r="E181" s="25" t="s">
        <v>205</v>
      </c>
      <c r="F181" s="25"/>
      <c r="G181" s="25" t="s">
        <v>1226</v>
      </c>
    </row>
    <row r="182" spans="1:7" x14ac:dyDescent="0.25">
      <c r="A182" s="25">
        <v>202461</v>
      </c>
      <c r="B182" s="25" t="s">
        <v>524</v>
      </c>
      <c r="C182" s="25" t="s">
        <v>525</v>
      </c>
      <c r="D182" s="25" t="s">
        <v>526</v>
      </c>
      <c r="E182" s="25" t="s">
        <v>205</v>
      </c>
      <c r="F182" s="25"/>
      <c r="G182" s="25" t="s">
        <v>527</v>
      </c>
    </row>
    <row r="183" spans="1:7" x14ac:dyDescent="0.25">
      <c r="A183" s="25">
        <v>202461</v>
      </c>
      <c r="B183" s="25" t="s">
        <v>403</v>
      </c>
      <c r="C183" s="25" t="s">
        <v>404</v>
      </c>
      <c r="D183" s="25" t="s">
        <v>405</v>
      </c>
      <c r="E183" s="25" t="s">
        <v>204</v>
      </c>
      <c r="F183" s="25"/>
      <c r="G183" s="25" t="s">
        <v>544</v>
      </c>
    </row>
    <row r="184" spans="1:7" x14ac:dyDescent="0.25">
      <c r="A184">
        <v>202462</v>
      </c>
      <c r="B184" s="25" t="s">
        <v>1218</v>
      </c>
      <c r="C184" s="25" t="s">
        <v>1219</v>
      </c>
      <c r="D184" s="25" t="s">
        <v>1220</v>
      </c>
      <c r="E184" s="25" t="s">
        <v>205</v>
      </c>
      <c r="F184" s="25"/>
      <c r="G184" s="25" t="s">
        <v>1226</v>
      </c>
    </row>
    <row r="185" spans="1:7" x14ac:dyDescent="0.25">
      <c r="A185" s="25">
        <v>202462</v>
      </c>
      <c r="B185" s="25" t="s">
        <v>524</v>
      </c>
      <c r="C185" s="25" t="s">
        <v>525</v>
      </c>
      <c r="D185" s="25" t="s">
        <v>526</v>
      </c>
      <c r="E185" s="25" t="s">
        <v>205</v>
      </c>
      <c r="F185" s="25"/>
      <c r="G185" s="25" t="s">
        <v>527</v>
      </c>
    </row>
    <row r="186" spans="1:7" x14ac:dyDescent="0.25">
      <c r="A186" s="25">
        <v>202462</v>
      </c>
      <c r="B186" s="25" t="s">
        <v>403</v>
      </c>
      <c r="C186" s="25" t="s">
        <v>404</v>
      </c>
      <c r="D186" s="25" t="s">
        <v>405</v>
      </c>
      <c r="E186" s="25" t="s">
        <v>204</v>
      </c>
      <c r="F186" s="25"/>
      <c r="G186" s="25" t="s">
        <v>544</v>
      </c>
    </row>
    <row r="187" spans="1:7" x14ac:dyDescent="0.25">
      <c r="A187">
        <v>202463</v>
      </c>
      <c r="B187" s="25" t="s">
        <v>1218</v>
      </c>
      <c r="C187" s="25" t="s">
        <v>1219</v>
      </c>
      <c r="D187" s="25" t="s">
        <v>1220</v>
      </c>
      <c r="E187" s="25" t="s">
        <v>205</v>
      </c>
      <c r="F187" s="25"/>
      <c r="G187" s="25" t="s">
        <v>1226</v>
      </c>
    </row>
    <row r="188" spans="1:7" x14ac:dyDescent="0.25">
      <c r="A188" s="25">
        <v>202463</v>
      </c>
      <c r="B188" s="25" t="s">
        <v>524</v>
      </c>
      <c r="C188" s="25" t="s">
        <v>525</v>
      </c>
      <c r="D188" s="25" t="s">
        <v>526</v>
      </c>
      <c r="E188" s="25" t="s">
        <v>205</v>
      </c>
      <c r="F188" s="25"/>
      <c r="G188" s="25" t="s">
        <v>527</v>
      </c>
    </row>
    <row r="189" spans="1:7" x14ac:dyDescent="0.25">
      <c r="A189" s="25">
        <v>202463</v>
      </c>
      <c r="B189" s="25" t="s">
        <v>403</v>
      </c>
      <c r="C189" s="25" t="s">
        <v>404</v>
      </c>
      <c r="D189" s="25" t="s">
        <v>405</v>
      </c>
      <c r="E189" s="25" t="s">
        <v>204</v>
      </c>
      <c r="F189" s="25"/>
      <c r="G189" s="25" t="s">
        <v>544</v>
      </c>
    </row>
    <row r="190" spans="1:7" x14ac:dyDescent="0.25">
      <c r="A190">
        <v>202464</v>
      </c>
      <c r="B190" t="s">
        <v>1239</v>
      </c>
      <c r="C190" t="s">
        <v>1240</v>
      </c>
      <c r="D190" t="s">
        <v>377</v>
      </c>
      <c r="E190" s="25" t="s">
        <v>204</v>
      </c>
      <c r="G190" t="s">
        <v>1241</v>
      </c>
    </row>
    <row r="191" spans="1:7" x14ac:dyDescent="0.25">
      <c r="A191">
        <v>202465</v>
      </c>
      <c r="B191" s="25" t="s">
        <v>1239</v>
      </c>
      <c r="C191" s="25" t="s">
        <v>1240</v>
      </c>
      <c r="D191" s="25" t="s">
        <v>377</v>
      </c>
      <c r="E191" s="25" t="s">
        <v>204</v>
      </c>
      <c r="F191" s="25"/>
      <c r="G191" s="25" t="s">
        <v>1241</v>
      </c>
    </row>
    <row r="192" spans="1:7" x14ac:dyDescent="0.25">
      <c r="A192">
        <v>202466</v>
      </c>
      <c r="B192" s="25" t="s">
        <v>1239</v>
      </c>
      <c r="C192" s="25" t="s">
        <v>1240</v>
      </c>
      <c r="D192" s="25" t="s">
        <v>377</v>
      </c>
      <c r="E192" s="25" t="s">
        <v>204</v>
      </c>
      <c r="F192" s="25"/>
      <c r="G192" s="25" t="s">
        <v>1241</v>
      </c>
    </row>
    <row r="193" spans="1:7" x14ac:dyDescent="0.25">
      <c r="A193">
        <v>202467</v>
      </c>
      <c r="B193" t="s">
        <v>1250</v>
      </c>
      <c r="C193" t="s">
        <v>1251</v>
      </c>
      <c r="D193" t="s">
        <v>1252</v>
      </c>
      <c r="E193" s="25" t="s">
        <v>204</v>
      </c>
      <c r="G193" t="s">
        <v>1253</v>
      </c>
    </row>
    <row r="194" spans="1:7" x14ac:dyDescent="0.25">
      <c r="A194">
        <v>202468</v>
      </c>
      <c r="B194" s="25" t="s">
        <v>403</v>
      </c>
      <c r="C194" s="25" t="s">
        <v>404</v>
      </c>
      <c r="D194" s="25" t="s">
        <v>405</v>
      </c>
      <c r="E194" s="25" t="s">
        <v>204</v>
      </c>
      <c r="F194" s="25"/>
      <c r="G194" s="25" t="s">
        <v>544</v>
      </c>
    </row>
    <row r="195" spans="1:7" x14ac:dyDescent="0.25">
      <c r="A195" s="25">
        <v>202468</v>
      </c>
      <c r="B195" s="25" t="s">
        <v>533</v>
      </c>
      <c r="C195" s="25" t="s">
        <v>375</v>
      </c>
      <c r="D195" s="25" t="s">
        <v>534</v>
      </c>
      <c r="E195" s="25" t="s">
        <v>205</v>
      </c>
      <c r="F195" s="25"/>
      <c r="G195" s="25" t="s">
        <v>550</v>
      </c>
    </row>
    <row r="196" spans="1:7" x14ac:dyDescent="0.25">
      <c r="A196" s="25">
        <v>202468</v>
      </c>
      <c r="B196" t="s">
        <v>1261</v>
      </c>
      <c r="C196" t="s">
        <v>1262</v>
      </c>
      <c r="D196" t="s">
        <v>1263</v>
      </c>
      <c r="E196" s="25" t="s">
        <v>204</v>
      </c>
      <c r="G196" t="s">
        <v>1276</v>
      </c>
    </row>
    <row r="197" spans="1:7" x14ac:dyDescent="0.25">
      <c r="A197">
        <v>202469</v>
      </c>
      <c r="B197" s="25" t="s">
        <v>533</v>
      </c>
      <c r="C197" s="25" t="s">
        <v>375</v>
      </c>
      <c r="D197" s="25" t="s">
        <v>534</v>
      </c>
      <c r="E197" s="25" t="s">
        <v>205</v>
      </c>
      <c r="F197" s="25"/>
      <c r="G197" s="25" t="s">
        <v>550</v>
      </c>
    </row>
    <row r="198" spans="1:7" x14ac:dyDescent="0.25">
      <c r="A198">
        <v>202469</v>
      </c>
      <c r="B198" s="25" t="s">
        <v>1250</v>
      </c>
      <c r="C198" s="25" t="s">
        <v>1251</v>
      </c>
      <c r="D198" s="25" t="s">
        <v>1252</v>
      </c>
      <c r="E198" s="25" t="s">
        <v>204</v>
      </c>
      <c r="F198" s="25"/>
      <c r="G198" s="25" t="s">
        <v>1253</v>
      </c>
    </row>
    <row r="199" spans="1:7" x14ac:dyDescent="0.25">
      <c r="A199">
        <v>202469</v>
      </c>
      <c r="B199" s="25" t="s">
        <v>403</v>
      </c>
      <c r="C199" s="25" t="s">
        <v>404</v>
      </c>
      <c r="D199" s="25" t="s">
        <v>405</v>
      </c>
      <c r="E199" s="25" t="s">
        <v>204</v>
      </c>
      <c r="F199" s="25"/>
      <c r="G199" s="25" t="s">
        <v>544</v>
      </c>
    </row>
    <row r="200" spans="1:7" x14ac:dyDescent="0.25">
      <c r="A200">
        <v>202470</v>
      </c>
      <c r="B200" t="s">
        <v>1270</v>
      </c>
      <c r="C200" t="s">
        <v>446</v>
      </c>
      <c r="D200" t="s">
        <v>596</v>
      </c>
      <c r="E200" s="25" t="s">
        <v>204</v>
      </c>
      <c r="G200" t="s">
        <v>1271</v>
      </c>
    </row>
    <row r="201" spans="1:7" x14ac:dyDescent="0.25">
      <c r="A201" s="25">
        <v>202470</v>
      </c>
      <c r="B201" s="25" t="s">
        <v>1261</v>
      </c>
      <c r="C201" s="25" t="s">
        <v>1262</v>
      </c>
      <c r="D201" s="25" t="s">
        <v>1263</v>
      </c>
      <c r="E201" s="25" t="s">
        <v>204</v>
      </c>
      <c r="F201" s="25"/>
      <c r="G201" t="s">
        <v>1276</v>
      </c>
    </row>
    <row r="202" spans="1:7" x14ac:dyDescent="0.25">
      <c r="A202" s="25">
        <v>202470</v>
      </c>
      <c r="B202" s="25" t="s">
        <v>1250</v>
      </c>
      <c r="C202" s="25" t="s">
        <v>1251</v>
      </c>
      <c r="D202" s="25" t="s">
        <v>1252</v>
      </c>
      <c r="E202" s="25" t="s">
        <v>204</v>
      </c>
      <c r="F202" s="25"/>
      <c r="G202" s="25" t="s">
        <v>1253</v>
      </c>
    </row>
    <row r="203" spans="1:7" x14ac:dyDescent="0.25">
      <c r="A203">
        <v>202471</v>
      </c>
      <c r="B203" s="25" t="s">
        <v>1261</v>
      </c>
      <c r="C203" s="25" t="s">
        <v>1262</v>
      </c>
      <c r="D203" s="25" t="s">
        <v>1263</v>
      </c>
      <c r="E203" s="25" t="s">
        <v>204</v>
      </c>
      <c r="G203" t="s">
        <v>1276</v>
      </c>
    </row>
    <row r="204" spans="1:7" x14ac:dyDescent="0.25">
      <c r="A204" s="25">
        <v>202471</v>
      </c>
      <c r="B204" s="25" t="s">
        <v>1270</v>
      </c>
      <c r="C204" s="25" t="s">
        <v>446</v>
      </c>
      <c r="D204" s="25" t="s">
        <v>596</v>
      </c>
      <c r="E204" s="25" t="s">
        <v>204</v>
      </c>
      <c r="F204" s="25"/>
      <c r="G204" s="25" t="s">
        <v>1271</v>
      </c>
    </row>
    <row r="205" spans="1:7" x14ac:dyDescent="0.25">
      <c r="A205" s="25">
        <v>202471</v>
      </c>
      <c r="B205" s="25" t="s">
        <v>1270</v>
      </c>
      <c r="C205" s="25" t="s">
        <v>446</v>
      </c>
      <c r="D205" s="25" t="s">
        <v>596</v>
      </c>
      <c r="E205" s="25" t="s">
        <v>204</v>
      </c>
      <c r="F205" s="25"/>
      <c r="G205" s="25" t="s">
        <v>1271</v>
      </c>
    </row>
    <row r="206" spans="1:7" x14ac:dyDescent="0.25">
      <c r="A206">
        <v>202472</v>
      </c>
      <c r="B206" s="26" t="s">
        <v>430</v>
      </c>
      <c r="C206" s="26" t="s">
        <v>410</v>
      </c>
      <c r="D206" s="26" t="s">
        <v>432</v>
      </c>
      <c r="E206" s="26" t="s">
        <v>204</v>
      </c>
      <c r="F206" s="26"/>
      <c r="G206" s="3" t="s">
        <v>437</v>
      </c>
    </row>
    <row r="207" spans="1:7" x14ac:dyDescent="0.25">
      <c r="A207" s="26">
        <v>202472</v>
      </c>
      <c r="B207" s="26" t="s">
        <v>1239</v>
      </c>
      <c r="C207" s="26" t="s">
        <v>1240</v>
      </c>
      <c r="D207" s="26" t="s">
        <v>377</v>
      </c>
      <c r="E207" s="26" t="s">
        <v>204</v>
      </c>
      <c r="F207" s="26"/>
      <c r="G207" s="26" t="s">
        <v>1241</v>
      </c>
    </row>
    <row r="208" spans="1:7" x14ac:dyDescent="0.25">
      <c r="A208" s="26">
        <v>202472</v>
      </c>
      <c r="F208" t="s">
        <v>1286</v>
      </c>
      <c r="G208" t="s">
        <v>1287</v>
      </c>
    </row>
    <row r="209" spans="1:7" x14ac:dyDescent="0.25">
      <c r="A209">
        <v>202473</v>
      </c>
      <c r="F209" s="26" t="s">
        <v>1286</v>
      </c>
      <c r="G209" s="26" t="s">
        <v>1287</v>
      </c>
    </row>
    <row r="210" spans="1:7" x14ac:dyDescent="0.25">
      <c r="A210" s="26">
        <v>202473</v>
      </c>
      <c r="B210" t="s">
        <v>1295</v>
      </c>
      <c r="C210" t="s">
        <v>1296</v>
      </c>
      <c r="D210" t="s">
        <v>1296</v>
      </c>
      <c r="E210" s="26" t="s">
        <v>204</v>
      </c>
      <c r="G210" t="s">
        <v>1332</v>
      </c>
    </row>
    <row r="211" spans="1:7" x14ac:dyDescent="0.25">
      <c r="A211" s="26">
        <v>202473</v>
      </c>
      <c r="B211" s="26" t="s">
        <v>1239</v>
      </c>
      <c r="C211" s="26" t="s">
        <v>1240</v>
      </c>
      <c r="D211" s="26" t="s">
        <v>377</v>
      </c>
      <c r="E211" s="26" t="s">
        <v>204</v>
      </c>
      <c r="F211" s="26"/>
      <c r="G211" s="26" t="s">
        <v>1241</v>
      </c>
    </row>
    <row r="212" spans="1:7" x14ac:dyDescent="0.25">
      <c r="A212">
        <v>202474</v>
      </c>
      <c r="B212" s="26" t="s">
        <v>1239</v>
      </c>
      <c r="C212" s="26" t="s">
        <v>1240</v>
      </c>
      <c r="D212" s="26" t="s">
        <v>377</v>
      </c>
      <c r="E212" s="26" t="s">
        <v>204</v>
      </c>
      <c r="F212" s="26"/>
      <c r="G212" s="26" t="s">
        <v>1241</v>
      </c>
    </row>
    <row r="213" spans="1:7" x14ac:dyDescent="0.25">
      <c r="A213" s="26">
        <v>202474</v>
      </c>
      <c r="B213" s="26" t="s">
        <v>1295</v>
      </c>
      <c r="C213" s="26" t="s">
        <v>1296</v>
      </c>
      <c r="D213" s="26" t="s">
        <v>1296</v>
      </c>
      <c r="E213" s="26" t="s">
        <v>204</v>
      </c>
      <c r="F213" s="26"/>
      <c r="G213" s="26" t="s">
        <v>1332</v>
      </c>
    </row>
    <row r="214" spans="1:7" x14ac:dyDescent="0.25">
      <c r="A214" s="26">
        <v>202474</v>
      </c>
      <c r="B214" s="26" t="s">
        <v>430</v>
      </c>
      <c r="C214" s="26" t="s">
        <v>410</v>
      </c>
      <c r="D214" s="26" t="s">
        <v>432</v>
      </c>
      <c r="E214" s="26" t="s">
        <v>204</v>
      </c>
      <c r="F214" s="26"/>
      <c r="G214" s="3" t="s">
        <v>437</v>
      </c>
    </row>
    <row r="215" spans="1:7" x14ac:dyDescent="0.25">
      <c r="A215">
        <v>202475</v>
      </c>
      <c r="B215" t="s">
        <v>1302</v>
      </c>
      <c r="C215" t="s">
        <v>490</v>
      </c>
      <c r="D215" t="s">
        <v>1303</v>
      </c>
      <c r="E215" s="26" t="s">
        <v>204</v>
      </c>
      <c r="G215" t="s">
        <v>1304</v>
      </c>
    </row>
    <row r="216" spans="1:7" x14ac:dyDescent="0.25">
      <c r="A216" s="26">
        <v>202475</v>
      </c>
      <c r="F216" s="26" t="s">
        <v>1181</v>
      </c>
      <c r="G216" s="26" t="s">
        <v>1182</v>
      </c>
    </row>
    <row r="217" spans="1:7" x14ac:dyDescent="0.25">
      <c r="A217" s="26">
        <v>202475</v>
      </c>
      <c r="B217" s="26" t="s">
        <v>475</v>
      </c>
      <c r="C217" s="26" t="s">
        <v>476</v>
      </c>
      <c r="D217" s="26" t="s">
        <v>477</v>
      </c>
      <c r="E217" s="26" t="s">
        <v>205</v>
      </c>
      <c r="F217" s="26"/>
      <c r="G217" s="26" t="s">
        <v>549</v>
      </c>
    </row>
    <row r="218" spans="1:7" x14ac:dyDescent="0.25">
      <c r="A218">
        <v>202476</v>
      </c>
      <c r="B218" t="s">
        <v>1343</v>
      </c>
      <c r="C218" t="s">
        <v>410</v>
      </c>
      <c r="D218" t="s">
        <v>1344</v>
      </c>
      <c r="E218" s="49" t="s">
        <v>204</v>
      </c>
      <c r="G218" t="s">
        <v>1366</v>
      </c>
    </row>
    <row r="219" spans="1:7" x14ac:dyDescent="0.25">
      <c r="A219">
        <v>202476</v>
      </c>
      <c r="B219" t="s">
        <v>367</v>
      </c>
      <c r="C219" t="s">
        <v>368</v>
      </c>
      <c r="D219" t="s">
        <v>369</v>
      </c>
      <c r="E219" s="49" t="s">
        <v>205</v>
      </c>
      <c r="G219" s="49" t="s">
        <v>548</v>
      </c>
    </row>
    <row r="220" spans="1:7" x14ac:dyDescent="0.25">
      <c r="A220">
        <v>202476</v>
      </c>
      <c r="B220" t="s">
        <v>362</v>
      </c>
      <c r="C220" t="s">
        <v>363</v>
      </c>
      <c r="D220" t="s">
        <v>364</v>
      </c>
      <c r="E220" s="49" t="s">
        <v>204</v>
      </c>
      <c r="G220" t="s">
        <v>547</v>
      </c>
    </row>
    <row r="221" spans="1:7" x14ac:dyDescent="0.25">
      <c r="A221">
        <v>202477</v>
      </c>
      <c r="B221" s="55" t="s">
        <v>365</v>
      </c>
      <c r="C221" s="55" t="s">
        <v>265</v>
      </c>
      <c r="D221" s="55" t="s">
        <v>366</v>
      </c>
      <c r="E221" s="55" t="s">
        <v>204</v>
      </c>
      <c r="F221" s="55"/>
      <c r="G221" s="3" t="s">
        <v>384</v>
      </c>
    </row>
    <row r="222" spans="1:7" x14ac:dyDescent="0.25">
      <c r="A222" s="55">
        <v>202477</v>
      </c>
      <c r="B222" s="55" t="s">
        <v>993</v>
      </c>
      <c r="C222" s="55" t="s">
        <v>994</v>
      </c>
      <c r="D222" s="55" t="s">
        <v>995</v>
      </c>
      <c r="E222" s="55" t="s">
        <v>204</v>
      </c>
      <c r="F222" s="55"/>
      <c r="G222" s="55" t="s">
        <v>1004</v>
      </c>
    </row>
    <row r="223" spans="1:7" x14ac:dyDescent="0.25">
      <c r="A223" s="55">
        <v>202477</v>
      </c>
      <c r="B223" s="55" t="s">
        <v>475</v>
      </c>
      <c r="C223" s="55" t="s">
        <v>476</v>
      </c>
      <c r="D223" s="55" t="s">
        <v>477</v>
      </c>
      <c r="E223" s="55" t="s">
        <v>205</v>
      </c>
      <c r="F223" s="55"/>
      <c r="G223" s="55" t="s">
        <v>549</v>
      </c>
    </row>
    <row r="224" spans="1:7" x14ac:dyDescent="0.25">
      <c r="A224">
        <v>202478</v>
      </c>
      <c r="B224" s="55" t="s">
        <v>362</v>
      </c>
      <c r="C224" s="55" t="s">
        <v>363</v>
      </c>
      <c r="D224" s="55" t="s">
        <v>364</v>
      </c>
      <c r="E224" s="55" t="s">
        <v>204</v>
      </c>
      <c r="F224" s="55"/>
      <c r="G224" s="55" t="s">
        <v>547</v>
      </c>
    </row>
    <row r="225" spans="1:7" x14ac:dyDescent="0.25">
      <c r="A225" s="55">
        <v>202478</v>
      </c>
      <c r="B225" s="55" t="s">
        <v>367</v>
      </c>
      <c r="C225" s="55" t="s">
        <v>368</v>
      </c>
      <c r="D225" s="55" t="s">
        <v>369</v>
      </c>
      <c r="E225" s="55" t="s">
        <v>205</v>
      </c>
      <c r="F225" s="55"/>
      <c r="G225" s="55" t="s">
        <v>548</v>
      </c>
    </row>
    <row r="226" spans="1:7" x14ac:dyDescent="0.25">
      <c r="A226" s="55">
        <v>202478</v>
      </c>
      <c r="B226" s="55" t="s">
        <v>1343</v>
      </c>
      <c r="C226" s="55" t="s">
        <v>410</v>
      </c>
      <c r="D226" s="55" t="s">
        <v>1344</v>
      </c>
      <c r="E226" s="55" t="s">
        <v>204</v>
      </c>
      <c r="G226" t="s">
        <v>1366</v>
      </c>
    </row>
    <row r="227" spans="1:7" x14ac:dyDescent="0.25">
      <c r="A227">
        <v>202479</v>
      </c>
      <c r="B227" s="55" t="s">
        <v>362</v>
      </c>
      <c r="C227" s="55" t="s">
        <v>363</v>
      </c>
      <c r="D227" s="55" t="s">
        <v>364</v>
      </c>
      <c r="E227" s="55" t="s">
        <v>204</v>
      </c>
      <c r="F227" s="55"/>
      <c r="G227" s="55" t="s">
        <v>547</v>
      </c>
    </row>
    <row r="228" spans="1:7" x14ac:dyDescent="0.25">
      <c r="A228" s="55">
        <v>202479</v>
      </c>
      <c r="B228" s="55" t="s">
        <v>367</v>
      </c>
      <c r="C228" s="55" t="s">
        <v>368</v>
      </c>
      <c r="D228" s="55" t="s">
        <v>369</v>
      </c>
      <c r="E228" s="55" t="s">
        <v>205</v>
      </c>
      <c r="F228" s="55"/>
      <c r="G228" s="55" t="s">
        <v>548</v>
      </c>
    </row>
    <row r="229" spans="1:7" x14ac:dyDescent="0.25">
      <c r="A229" s="55">
        <v>202479</v>
      </c>
      <c r="B229" s="55" t="s">
        <v>1343</v>
      </c>
      <c r="C229" s="55" t="s">
        <v>410</v>
      </c>
      <c r="D229" s="55" t="s">
        <v>1344</v>
      </c>
      <c r="E229" s="55" t="s">
        <v>204</v>
      </c>
      <c r="F229" s="55"/>
      <c r="G229" s="55" t="s">
        <v>1366</v>
      </c>
    </row>
    <row r="230" spans="1:7" x14ac:dyDescent="0.25">
      <c r="A230">
        <v>202480</v>
      </c>
      <c r="B230" s="55" t="s">
        <v>365</v>
      </c>
      <c r="C230" s="55" t="s">
        <v>265</v>
      </c>
      <c r="D230" s="55" t="s">
        <v>366</v>
      </c>
      <c r="E230" s="55" t="s">
        <v>204</v>
      </c>
      <c r="F230" s="55"/>
      <c r="G230" s="3" t="s">
        <v>384</v>
      </c>
    </row>
    <row r="231" spans="1:7" x14ac:dyDescent="0.25">
      <c r="A231" s="55">
        <v>202480</v>
      </c>
      <c r="B231" s="55" t="s">
        <v>475</v>
      </c>
      <c r="C231" s="55" t="s">
        <v>476</v>
      </c>
      <c r="D231" s="55" t="s">
        <v>477</v>
      </c>
      <c r="E231" s="55" t="s">
        <v>205</v>
      </c>
      <c r="F231" s="55"/>
      <c r="G231" s="55" t="s">
        <v>549</v>
      </c>
    </row>
    <row r="232" spans="1:7" x14ac:dyDescent="0.25">
      <c r="A232" s="55">
        <v>202480</v>
      </c>
      <c r="B232" s="55" t="s">
        <v>993</v>
      </c>
      <c r="C232" s="55" t="s">
        <v>994</v>
      </c>
      <c r="D232" s="55" t="s">
        <v>995</v>
      </c>
      <c r="E232" s="55" t="s">
        <v>204</v>
      </c>
      <c r="F232" s="55"/>
      <c r="G232" s="55" t="s">
        <v>1004</v>
      </c>
    </row>
    <row r="233" spans="1:7" x14ac:dyDescent="0.25">
      <c r="A233">
        <v>202481</v>
      </c>
      <c r="B233" s="55" t="s">
        <v>993</v>
      </c>
      <c r="C233" s="55" t="s">
        <v>994</v>
      </c>
      <c r="D233" s="55" t="s">
        <v>995</v>
      </c>
      <c r="E233" s="55" t="s">
        <v>204</v>
      </c>
      <c r="F233" s="55"/>
      <c r="G233" s="55" t="s">
        <v>1004</v>
      </c>
    </row>
    <row r="234" spans="1:7" x14ac:dyDescent="0.25">
      <c r="A234" s="55">
        <v>202481</v>
      </c>
      <c r="B234" s="55" t="s">
        <v>365</v>
      </c>
      <c r="C234" s="55" t="s">
        <v>265</v>
      </c>
      <c r="D234" s="55" t="s">
        <v>366</v>
      </c>
      <c r="E234" s="55" t="s">
        <v>204</v>
      </c>
      <c r="F234" s="55"/>
      <c r="G234" s="3" t="s">
        <v>384</v>
      </c>
    </row>
    <row r="235" spans="1:7" x14ac:dyDescent="0.25">
      <c r="A235" s="55">
        <v>202481</v>
      </c>
      <c r="B235" s="55" t="s">
        <v>475</v>
      </c>
      <c r="C235" s="55" t="s">
        <v>476</v>
      </c>
      <c r="D235" s="55" t="s">
        <v>477</v>
      </c>
      <c r="E235" s="55" t="s">
        <v>205</v>
      </c>
      <c r="F235" s="55"/>
      <c r="G235" s="55" t="s">
        <v>549</v>
      </c>
    </row>
    <row r="236" spans="1:7" x14ac:dyDescent="0.25">
      <c r="A236">
        <v>202482</v>
      </c>
      <c r="F236" s="56" t="s">
        <v>1413</v>
      </c>
      <c r="G236" t="s">
        <v>1433</v>
      </c>
    </row>
    <row r="237" spans="1:7" x14ac:dyDescent="0.25">
      <c r="A237" s="56">
        <v>202482</v>
      </c>
      <c r="B237" t="s">
        <v>533</v>
      </c>
      <c r="C237" t="s">
        <v>375</v>
      </c>
      <c r="D237" t="s">
        <v>534</v>
      </c>
      <c r="E237" s="56" t="s">
        <v>205</v>
      </c>
      <c r="G237" s="56" t="s">
        <v>550</v>
      </c>
    </row>
    <row r="238" spans="1:7" x14ac:dyDescent="0.25">
      <c r="A238" s="56">
        <v>202482</v>
      </c>
      <c r="B238" t="s">
        <v>409</v>
      </c>
      <c r="C238" t="s">
        <v>410</v>
      </c>
      <c r="D238" t="s">
        <v>447</v>
      </c>
      <c r="E238" s="56" t="s">
        <v>204</v>
      </c>
      <c r="G238" s="3" t="s">
        <v>485</v>
      </c>
    </row>
    <row r="239" spans="1:7" x14ac:dyDescent="0.25">
      <c r="A239">
        <v>202483</v>
      </c>
      <c r="B239" s="56" t="s">
        <v>409</v>
      </c>
      <c r="C239" s="56" t="s">
        <v>410</v>
      </c>
      <c r="D239" s="56" t="s">
        <v>447</v>
      </c>
      <c r="E239" s="56" t="s">
        <v>204</v>
      </c>
      <c r="F239" s="56"/>
      <c r="G239" s="3" t="s">
        <v>485</v>
      </c>
    </row>
    <row r="240" spans="1:7" x14ac:dyDescent="0.25">
      <c r="A240" s="56">
        <v>202483</v>
      </c>
      <c r="B240" s="56" t="s">
        <v>533</v>
      </c>
      <c r="C240" s="56" t="s">
        <v>375</v>
      </c>
      <c r="D240" s="56" t="s">
        <v>534</v>
      </c>
      <c r="E240" s="56" t="s">
        <v>205</v>
      </c>
      <c r="F240" s="56"/>
      <c r="G240" s="56" t="s">
        <v>550</v>
      </c>
    </row>
    <row r="241" spans="1:7" x14ac:dyDescent="0.25">
      <c r="A241" s="56">
        <v>202483</v>
      </c>
      <c r="F241" s="56" t="s">
        <v>1413</v>
      </c>
      <c r="G241" t="s">
        <v>1433</v>
      </c>
    </row>
    <row r="242" spans="1:7" x14ac:dyDescent="0.25">
      <c r="A242">
        <v>202484</v>
      </c>
      <c r="B242" s="56" t="s">
        <v>533</v>
      </c>
      <c r="C242" s="56" t="s">
        <v>375</v>
      </c>
      <c r="D242" s="56" t="s">
        <v>534</v>
      </c>
      <c r="E242" s="56" t="s">
        <v>205</v>
      </c>
      <c r="F242" s="56"/>
      <c r="G242" s="56" t="s">
        <v>550</v>
      </c>
    </row>
    <row r="243" spans="1:7" x14ac:dyDescent="0.25">
      <c r="A243" s="56">
        <v>202484</v>
      </c>
      <c r="F243" s="56" t="s">
        <v>1413</v>
      </c>
      <c r="G243" t="s">
        <v>1433</v>
      </c>
    </row>
    <row r="244" spans="1:7" x14ac:dyDescent="0.25">
      <c r="A244" s="56">
        <v>202484</v>
      </c>
      <c r="B244" s="56" t="s">
        <v>409</v>
      </c>
      <c r="C244" s="56" t="s">
        <v>410</v>
      </c>
      <c r="D244" s="56" t="s">
        <v>447</v>
      </c>
      <c r="E244" s="56" t="s">
        <v>204</v>
      </c>
      <c r="F244" s="56"/>
      <c r="G244" s="3" t="s">
        <v>485</v>
      </c>
    </row>
    <row r="245" spans="1:7" x14ac:dyDescent="0.25">
      <c r="A245">
        <v>202485</v>
      </c>
      <c r="B245" t="s">
        <v>608</v>
      </c>
      <c r="C245" t="s">
        <v>609</v>
      </c>
      <c r="D245" t="s">
        <v>610</v>
      </c>
      <c r="E245" s="56" t="s">
        <v>204</v>
      </c>
    </row>
    <row r="246" spans="1:7" x14ac:dyDescent="0.25">
      <c r="A246" s="56">
        <v>202485</v>
      </c>
      <c r="B246" t="s">
        <v>594</v>
      </c>
      <c r="C246" t="s">
        <v>595</v>
      </c>
      <c r="D246" t="s">
        <v>596</v>
      </c>
      <c r="E246" s="56" t="s">
        <v>204</v>
      </c>
      <c r="G246" s="56" t="s">
        <v>597</v>
      </c>
    </row>
    <row r="247" spans="1:7" x14ac:dyDescent="0.25">
      <c r="A247" s="56">
        <v>202485</v>
      </c>
      <c r="B247" t="s">
        <v>605</v>
      </c>
      <c r="C247" t="s">
        <v>606</v>
      </c>
      <c r="D247" t="s">
        <v>607</v>
      </c>
      <c r="E247" s="56" t="s">
        <v>204</v>
      </c>
      <c r="G247" s="56" t="s">
        <v>680</v>
      </c>
    </row>
    <row r="248" spans="1:7" x14ac:dyDescent="0.25">
      <c r="A248">
        <v>202486</v>
      </c>
      <c r="B248" s="56" t="s">
        <v>608</v>
      </c>
      <c r="C248" s="56" t="s">
        <v>609</v>
      </c>
      <c r="D248" s="56" t="s">
        <v>610</v>
      </c>
      <c r="E248" s="56" t="s">
        <v>204</v>
      </c>
      <c r="F248" s="56"/>
      <c r="G248" s="56"/>
    </row>
    <row r="249" spans="1:7" x14ac:dyDescent="0.25">
      <c r="A249">
        <v>202486</v>
      </c>
      <c r="B249" s="56" t="s">
        <v>594</v>
      </c>
      <c r="C249" s="56" t="s">
        <v>595</v>
      </c>
      <c r="D249" s="56" t="s">
        <v>596</v>
      </c>
      <c r="E249" s="56" t="s">
        <v>204</v>
      </c>
      <c r="F249" s="56"/>
      <c r="G249" s="56" t="s">
        <v>597</v>
      </c>
    </row>
    <row r="250" spans="1:7" x14ac:dyDescent="0.25">
      <c r="A250" s="56">
        <v>202486</v>
      </c>
      <c r="B250" s="56" t="s">
        <v>605</v>
      </c>
      <c r="C250" s="56" t="s">
        <v>606</v>
      </c>
      <c r="D250" s="56" t="s">
        <v>607</v>
      </c>
      <c r="E250" s="56" t="s">
        <v>204</v>
      </c>
      <c r="F250" s="56"/>
      <c r="G250" s="56" t="s">
        <v>680</v>
      </c>
    </row>
    <row r="251" spans="1:7" x14ac:dyDescent="0.25">
      <c r="A251">
        <v>202487</v>
      </c>
      <c r="F251" t="s">
        <v>769</v>
      </c>
      <c r="G251" t="s">
        <v>770</v>
      </c>
    </row>
    <row r="252" spans="1:7" x14ac:dyDescent="0.25">
      <c r="A252">
        <v>202487</v>
      </c>
      <c r="B252" s="59" t="s">
        <v>409</v>
      </c>
      <c r="C252" s="59" t="s">
        <v>410</v>
      </c>
      <c r="D252" s="59" t="s">
        <v>447</v>
      </c>
      <c r="E252" s="59" t="s">
        <v>204</v>
      </c>
      <c r="F252" s="59"/>
      <c r="G252" s="3" t="s">
        <v>485</v>
      </c>
    </row>
    <row r="253" spans="1:7" x14ac:dyDescent="0.25">
      <c r="A253">
        <v>202488</v>
      </c>
      <c r="B253" t="s">
        <v>430</v>
      </c>
      <c r="C253" t="s">
        <v>410</v>
      </c>
      <c r="D253" t="s">
        <v>432</v>
      </c>
      <c r="G253" s="3" t="s">
        <v>437</v>
      </c>
    </row>
    <row r="254" spans="1:7" x14ac:dyDescent="0.25">
      <c r="A254" s="59">
        <v>202488</v>
      </c>
      <c r="B254" s="59" t="s">
        <v>579</v>
      </c>
      <c r="C254" s="59" t="s">
        <v>271</v>
      </c>
      <c r="D254" s="59" t="s">
        <v>580</v>
      </c>
      <c r="E254" s="59" t="s">
        <v>205</v>
      </c>
      <c r="F254" s="59"/>
      <c r="G254" s="59" t="s">
        <v>581</v>
      </c>
    </row>
    <row r="255" spans="1:7" x14ac:dyDescent="0.25">
      <c r="A255" s="59">
        <v>202488</v>
      </c>
      <c r="B255" s="59" t="s">
        <v>533</v>
      </c>
      <c r="C255" s="59" t="s">
        <v>375</v>
      </c>
      <c r="D255" s="59" t="s">
        <v>534</v>
      </c>
      <c r="E255" s="59" t="s">
        <v>205</v>
      </c>
      <c r="F255" s="59"/>
      <c r="G255" s="59" t="s">
        <v>550</v>
      </c>
    </row>
    <row r="256" spans="1:7" x14ac:dyDescent="0.25">
      <c r="A256">
        <v>202489</v>
      </c>
      <c r="B256" s="59" t="s">
        <v>608</v>
      </c>
      <c r="C256" s="59" t="s">
        <v>609</v>
      </c>
      <c r="D256" s="59" t="s">
        <v>610</v>
      </c>
      <c r="E256" s="59" t="s">
        <v>204</v>
      </c>
    </row>
    <row r="257" spans="1:7" x14ac:dyDescent="0.25">
      <c r="A257" s="59">
        <v>202489</v>
      </c>
      <c r="B257" s="59" t="s">
        <v>594</v>
      </c>
      <c r="C257" s="59" t="s">
        <v>595</v>
      </c>
      <c r="D257" s="59" t="s">
        <v>596</v>
      </c>
      <c r="E257" s="59" t="s">
        <v>204</v>
      </c>
      <c r="F257" s="59"/>
      <c r="G257" s="59" t="s">
        <v>597</v>
      </c>
    </row>
    <row r="258" spans="1:7" x14ac:dyDescent="0.25">
      <c r="A258" s="59">
        <v>202489</v>
      </c>
      <c r="B258" s="59" t="s">
        <v>605</v>
      </c>
      <c r="C258" s="59" t="s">
        <v>606</v>
      </c>
      <c r="D258" s="59" t="s">
        <v>607</v>
      </c>
      <c r="E258" s="59" t="s">
        <v>204</v>
      </c>
      <c r="F258" s="59"/>
      <c r="G258" s="59" t="s">
        <v>680</v>
      </c>
    </row>
    <row r="259" spans="1:7" x14ac:dyDescent="0.25">
      <c r="A259">
        <v>202490</v>
      </c>
      <c r="F259" s="60" t="s">
        <v>706</v>
      </c>
      <c r="G259" s="60" t="s">
        <v>718</v>
      </c>
    </row>
    <row r="260" spans="1:7" x14ac:dyDescent="0.25">
      <c r="A260" s="60">
        <v>202490</v>
      </c>
      <c r="B260" t="s">
        <v>757</v>
      </c>
      <c r="C260" t="s">
        <v>408</v>
      </c>
      <c r="D260" t="s">
        <v>758</v>
      </c>
      <c r="E260" s="60" t="s">
        <v>204</v>
      </c>
      <c r="G260" t="s">
        <v>964</v>
      </c>
    </row>
    <row r="261" spans="1:7" x14ac:dyDescent="0.25">
      <c r="A261" s="60">
        <v>202490</v>
      </c>
      <c r="B261" s="60" t="s">
        <v>533</v>
      </c>
      <c r="C261" s="60" t="s">
        <v>375</v>
      </c>
      <c r="D261" s="60" t="s">
        <v>534</v>
      </c>
      <c r="E261" s="60" t="s">
        <v>205</v>
      </c>
      <c r="F261" s="60"/>
      <c r="G261" s="60" t="s">
        <v>550</v>
      </c>
    </row>
    <row r="262" spans="1:7" x14ac:dyDescent="0.25">
      <c r="A262">
        <v>202491</v>
      </c>
      <c r="B262" t="s">
        <v>403</v>
      </c>
      <c r="C262" t="s">
        <v>404</v>
      </c>
      <c r="D262" t="s">
        <v>405</v>
      </c>
      <c r="G262" s="60" t="s">
        <v>544</v>
      </c>
    </row>
    <row r="263" spans="1:7" x14ac:dyDescent="0.25">
      <c r="A263" s="60">
        <v>202491</v>
      </c>
      <c r="F263" s="60" t="s">
        <v>706</v>
      </c>
      <c r="G263" s="60" t="s">
        <v>718</v>
      </c>
    </row>
    <row r="264" spans="1:7" x14ac:dyDescent="0.25">
      <c r="A264" s="60">
        <v>202491</v>
      </c>
      <c r="B264" s="60" t="s">
        <v>774</v>
      </c>
      <c r="C264" s="60" t="s">
        <v>775</v>
      </c>
      <c r="D264" s="60" t="s">
        <v>776</v>
      </c>
      <c r="E264" s="60" t="s">
        <v>205</v>
      </c>
      <c r="F264" s="60"/>
      <c r="G264" s="60" t="s">
        <v>801</v>
      </c>
    </row>
    <row r="265" spans="1:7" x14ac:dyDescent="0.25">
      <c r="A265">
        <v>202492</v>
      </c>
      <c r="B265" s="60" t="s">
        <v>774</v>
      </c>
      <c r="C265" s="60" t="s">
        <v>775</v>
      </c>
      <c r="D265" s="60" t="s">
        <v>776</v>
      </c>
      <c r="E265" s="60" t="s">
        <v>205</v>
      </c>
      <c r="F265" s="60"/>
      <c r="G265" s="60" t="s">
        <v>801</v>
      </c>
    </row>
    <row r="266" spans="1:7" x14ac:dyDescent="0.25">
      <c r="A266" s="60">
        <v>202492</v>
      </c>
      <c r="B266" s="60" t="s">
        <v>406</v>
      </c>
      <c r="C266" s="60" t="s">
        <v>407</v>
      </c>
      <c r="D266" s="60" t="s">
        <v>408</v>
      </c>
      <c r="E266" s="60" t="s">
        <v>205</v>
      </c>
      <c r="F266" s="60"/>
      <c r="G266" s="3" t="s">
        <v>421</v>
      </c>
    </row>
    <row r="267" spans="1:7" x14ac:dyDescent="0.25">
      <c r="A267" s="60">
        <v>202492</v>
      </c>
      <c r="B267" s="60" t="s">
        <v>1343</v>
      </c>
      <c r="C267" s="60" t="s">
        <v>410</v>
      </c>
      <c r="D267" s="60" t="s">
        <v>1344</v>
      </c>
      <c r="E267" s="60" t="s">
        <v>204</v>
      </c>
      <c r="F267" s="60"/>
      <c r="G267" s="60" t="s">
        <v>1366</v>
      </c>
    </row>
    <row r="268" spans="1:7" x14ac:dyDescent="0.25">
      <c r="A268">
        <v>202493</v>
      </c>
      <c r="B268" s="60" t="s">
        <v>1343</v>
      </c>
      <c r="C268" s="60" t="s">
        <v>410</v>
      </c>
      <c r="D268" s="60" t="s">
        <v>1344</v>
      </c>
      <c r="E268" s="60" t="s">
        <v>204</v>
      </c>
      <c r="F268" s="60"/>
      <c r="G268" s="60" t="s">
        <v>1366</v>
      </c>
    </row>
    <row r="269" spans="1:7" x14ac:dyDescent="0.25">
      <c r="A269" s="60">
        <v>202493</v>
      </c>
      <c r="B269" s="60" t="s">
        <v>829</v>
      </c>
      <c r="C269" s="60" t="s">
        <v>830</v>
      </c>
      <c r="D269" s="60" t="s">
        <v>831</v>
      </c>
      <c r="E269" s="60" t="s">
        <v>204</v>
      </c>
      <c r="F269" s="60"/>
      <c r="G269" s="60" t="s">
        <v>832</v>
      </c>
    </row>
    <row r="270" spans="1:7" x14ac:dyDescent="0.25">
      <c r="A270" s="60">
        <v>202493</v>
      </c>
      <c r="B270" s="60" t="s">
        <v>475</v>
      </c>
      <c r="C270" s="60" t="s">
        <v>476</v>
      </c>
      <c r="D270" s="60" t="s">
        <v>477</v>
      </c>
      <c r="E270" s="60" t="s">
        <v>205</v>
      </c>
      <c r="F270" s="60"/>
      <c r="G270" s="60" t="s">
        <v>549</v>
      </c>
    </row>
    <row r="271" spans="1:7" x14ac:dyDescent="0.25">
      <c r="A271">
        <v>202494</v>
      </c>
      <c r="B271" t="s">
        <v>1533</v>
      </c>
      <c r="C271" t="s">
        <v>1534</v>
      </c>
      <c r="D271" t="s">
        <v>1535</v>
      </c>
      <c r="E271" s="60" t="s">
        <v>204</v>
      </c>
      <c r="G271" t="s">
        <v>1536</v>
      </c>
    </row>
    <row r="272" spans="1:7" x14ac:dyDescent="0.25">
      <c r="A272" s="60">
        <v>202494</v>
      </c>
      <c r="B272" s="60" t="s">
        <v>406</v>
      </c>
      <c r="C272" s="60" t="s">
        <v>407</v>
      </c>
      <c r="D272" s="60" t="s">
        <v>408</v>
      </c>
      <c r="E272" s="60" t="s">
        <v>205</v>
      </c>
      <c r="F272" s="60"/>
      <c r="G272" s="3" t="s">
        <v>421</v>
      </c>
    </row>
    <row r="273" spans="1:8" x14ac:dyDescent="0.25">
      <c r="A273" s="60">
        <v>202494</v>
      </c>
      <c r="B273" s="60" t="s">
        <v>774</v>
      </c>
      <c r="C273" s="60" t="s">
        <v>775</v>
      </c>
      <c r="D273" s="60" t="s">
        <v>776</v>
      </c>
      <c r="E273" s="60" t="s">
        <v>205</v>
      </c>
      <c r="F273" s="60"/>
      <c r="G273" s="60" t="s">
        <v>801</v>
      </c>
    </row>
    <row r="274" spans="1:8" x14ac:dyDescent="0.25">
      <c r="A274">
        <v>202495</v>
      </c>
      <c r="B274" s="60" t="s">
        <v>403</v>
      </c>
      <c r="C274" s="60" t="s">
        <v>404</v>
      </c>
      <c r="D274" s="60" t="s">
        <v>405</v>
      </c>
      <c r="E274" s="60"/>
      <c r="F274" s="60"/>
      <c r="G274" s="60" t="s">
        <v>544</v>
      </c>
    </row>
    <row r="275" spans="1:8" x14ac:dyDescent="0.25">
      <c r="A275" s="60">
        <v>202495</v>
      </c>
      <c r="B275" s="60" t="s">
        <v>1533</v>
      </c>
      <c r="C275" s="60" t="s">
        <v>1534</v>
      </c>
      <c r="D275" s="60" t="s">
        <v>1535</v>
      </c>
      <c r="E275" s="60" t="s">
        <v>204</v>
      </c>
      <c r="F275" s="60"/>
      <c r="G275" s="60" t="s">
        <v>1536</v>
      </c>
    </row>
    <row r="276" spans="1:8" x14ac:dyDescent="0.25">
      <c r="A276" s="60">
        <v>202495</v>
      </c>
      <c r="B276" s="60" t="s">
        <v>475</v>
      </c>
      <c r="C276" s="60" t="s">
        <v>476</v>
      </c>
      <c r="D276" s="60" t="s">
        <v>477</v>
      </c>
      <c r="E276" s="60" t="s">
        <v>205</v>
      </c>
      <c r="F276" s="60"/>
      <c r="G276" s="60" t="s">
        <v>549</v>
      </c>
    </row>
    <row r="277" spans="1:8" x14ac:dyDescent="0.25">
      <c r="A277">
        <v>202496</v>
      </c>
      <c r="B277" s="60" t="s">
        <v>533</v>
      </c>
      <c r="C277" s="60" t="s">
        <v>375</v>
      </c>
      <c r="D277" s="60" t="s">
        <v>534</v>
      </c>
      <c r="E277" s="60" t="s">
        <v>205</v>
      </c>
      <c r="F277" s="60"/>
      <c r="G277" s="60" t="s">
        <v>550</v>
      </c>
    </row>
    <row r="278" spans="1:8" x14ac:dyDescent="0.25">
      <c r="A278" s="60">
        <v>202496</v>
      </c>
      <c r="B278" s="60" t="s">
        <v>829</v>
      </c>
      <c r="C278" s="60" t="s">
        <v>830</v>
      </c>
      <c r="D278" s="60" t="s">
        <v>831</v>
      </c>
      <c r="E278" s="60" t="s">
        <v>204</v>
      </c>
      <c r="F278" s="60"/>
      <c r="G278" s="60" t="s">
        <v>832</v>
      </c>
    </row>
    <row r="279" spans="1:8" x14ac:dyDescent="0.25">
      <c r="A279" s="60">
        <v>202496</v>
      </c>
      <c r="F279" s="60" t="s">
        <v>706</v>
      </c>
      <c r="G279" s="60" t="s">
        <v>718</v>
      </c>
    </row>
    <row r="280" spans="1:8" x14ac:dyDescent="0.25">
      <c r="A280">
        <v>202498</v>
      </c>
      <c r="B280" s="60" t="s">
        <v>579</v>
      </c>
      <c r="C280" s="60" t="s">
        <v>271</v>
      </c>
      <c r="D280" s="60" t="s">
        <v>580</v>
      </c>
      <c r="E280" s="60" t="s">
        <v>205</v>
      </c>
      <c r="F280" s="60"/>
      <c r="G280" s="60" t="s">
        <v>581</v>
      </c>
    </row>
    <row r="281" spans="1:8" x14ac:dyDescent="0.25">
      <c r="A281" s="60">
        <v>202498</v>
      </c>
      <c r="B281" s="60" t="s">
        <v>475</v>
      </c>
      <c r="C281" s="60" t="s">
        <v>476</v>
      </c>
      <c r="D281" s="60" t="s">
        <v>477</v>
      </c>
      <c r="E281" s="60" t="s">
        <v>205</v>
      </c>
      <c r="F281" s="60"/>
      <c r="G281" s="60" t="s">
        <v>549</v>
      </c>
    </row>
    <row r="282" spans="1:8" x14ac:dyDescent="0.25">
      <c r="A282" s="60">
        <v>202498</v>
      </c>
      <c r="B282" s="60" t="s">
        <v>367</v>
      </c>
      <c r="C282" s="60" t="s">
        <v>368</v>
      </c>
      <c r="D282" s="60" t="s">
        <v>369</v>
      </c>
      <c r="E282" s="60" t="s">
        <v>205</v>
      </c>
      <c r="F282" s="60"/>
      <c r="G282" s="60" t="s">
        <v>548</v>
      </c>
    </row>
    <row r="283" spans="1:8" x14ac:dyDescent="0.25">
      <c r="A283">
        <v>202499</v>
      </c>
      <c r="F283" s="61" t="s">
        <v>706</v>
      </c>
      <c r="G283" s="61" t="s">
        <v>718</v>
      </c>
    </row>
    <row r="284" spans="1:8" x14ac:dyDescent="0.25">
      <c r="A284" s="61">
        <v>202499</v>
      </c>
      <c r="F284" s="61" t="s">
        <v>707</v>
      </c>
      <c r="G284" s="61" t="s">
        <v>731</v>
      </c>
    </row>
    <row r="285" spans="1:8" x14ac:dyDescent="0.25">
      <c r="A285" s="61">
        <v>202499</v>
      </c>
      <c r="B285" s="61" t="s">
        <v>579</v>
      </c>
      <c r="C285" s="61" t="s">
        <v>271</v>
      </c>
      <c r="D285" s="61" t="s">
        <v>580</v>
      </c>
      <c r="E285" s="61" t="s">
        <v>205</v>
      </c>
      <c r="F285" s="61"/>
      <c r="G285" s="61" t="s">
        <v>581</v>
      </c>
      <c r="H285" s="61"/>
    </row>
    <row r="286" spans="1:8" x14ac:dyDescent="0.25">
      <c r="A286">
        <v>2024100</v>
      </c>
      <c r="B286" s="61" t="s">
        <v>362</v>
      </c>
      <c r="C286" s="61" t="s">
        <v>363</v>
      </c>
      <c r="D286" s="61" t="s">
        <v>364</v>
      </c>
      <c r="E286" s="61" t="s">
        <v>204</v>
      </c>
      <c r="F286" s="61"/>
      <c r="G286" s="61" t="s">
        <v>547</v>
      </c>
    </row>
    <row r="287" spans="1:8" x14ac:dyDescent="0.25">
      <c r="A287" s="61">
        <v>2024100</v>
      </c>
      <c r="F287" s="61" t="s">
        <v>496</v>
      </c>
      <c r="G287" s="61" t="s">
        <v>497</v>
      </c>
    </row>
    <row r="288" spans="1:8" x14ac:dyDescent="0.25">
      <c r="A288" s="61">
        <v>2024100</v>
      </c>
      <c r="B288" s="61" t="s">
        <v>365</v>
      </c>
      <c r="C288" s="61" t="s">
        <v>265</v>
      </c>
      <c r="D288" s="61" t="s">
        <v>366</v>
      </c>
      <c r="E288" s="61" t="s">
        <v>204</v>
      </c>
      <c r="F288" s="61"/>
      <c r="G288" s="3" t="s">
        <v>384</v>
      </c>
    </row>
    <row r="289" spans="1:7" x14ac:dyDescent="0.25">
      <c r="A289">
        <v>2024101</v>
      </c>
      <c r="F289" s="61" t="s">
        <v>706</v>
      </c>
      <c r="G289" s="61" t="s">
        <v>718</v>
      </c>
    </row>
    <row r="290" spans="1:7" x14ac:dyDescent="0.25">
      <c r="A290" s="61">
        <v>2024101</v>
      </c>
      <c r="F290" t="s">
        <v>1573</v>
      </c>
      <c r="G290" t="s">
        <v>1574</v>
      </c>
    </row>
    <row r="291" spans="1:7" x14ac:dyDescent="0.25">
      <c r="A291" s="61">
        <v>2024101</v>
      </c>
      <c r="B291" t="s">
        <v>1576</v>
      </c>
      <c r="C291" t="s">
        <v>1577</v>
      </c>
      <c r="D291" t="s">
        <v>1578</v>
      </c>
      <c r="E291" s="61" t="s">
        <v>204</v>
      </c>
      <c r="G291" t="s">
        <v>1587</v>
      </c>
    </row>
    <row r="292" spans="1:7" x14ac:dyDescent="0.25">
      <c r="A292">
        <v>2024102</v>
      </c>
      <c r="F292" s="61" t="s">
        <v>707</v>
      </c>
      <c r="G292" s="61" t="s">
        <v>731</v>
      </c>
    </row>
    <row r="293" spans="1:7" x14ac:dyDescent="0.25">
      <c r="A293" s="61">
        <v>2024102</v>
      </c>
      <c r="B293" s="61" t="s">
        <v>362</v>
      </c>
      <c r="C293" s="61" t="s">
        <v>363</v>
      </c>
      <c r="D293" s="61" t="s">
        <v>364</v>
      </c>
      <c r="E293" s="61" t="s">
        <v>204</v>
      </c>
      <c r="F293" s="61"/>
      <c r="G293" s="61" t="s">
        <v>547</v>
      </c>
    </row>
    <row r="294" spans="1:7" x14ac:dyDescent="0.25">
      <c r="A294" s="61">
        <v>2024102</v>
      </c>
      <c r="F294" s="61" t="s">
        <v>1581</v>
      </c>
      <c r="G294" t="s">
        <v>1582</v>
      </c>
    </row>
    <row r="295" spans="1:7" x14ac:dyDescent="0.25">
      <c r="A295">
        <v>2024103</v>
      </c>
      <c r="F295" s="61" t="s">
        <v>496</v>
      </c>
      <c r="G295" s="61" t="s">
        <v>497</v>
      </c>
    </row>
    <row r="296" spans="1:7" x14ac:dyDescent="0.25">
      <c r="A296">
        <v>2024103</v>
      </c>
      <c r="B296" s="61" t="s">
        <v>1576</v>
      </c>
      <c r="C296" s="61" t="s">
        <v>1577</v>
      </c>
      <c r="D296" s="61" t="s">
        <v>1578</v>
      </c>
      <c r="E296" s="61" t="s">
        <v>204</v>
      </c>
      <c r="G296" t="s">
        <v>1587</v>
      </c>
    </row>
    <row r="297" spans="1:7" x14ac:dyDescent="0.25">
      <c r="A297" s="61">
        <v>2024103</v>
      </c>
      <c r="F297" s="61" t="s">
        <v>1581</v>
      </c>
      <c r="G297" s="61" t="s">
        <v>1582</v>
      </c>
    </row>
    <row r="298" spans="1:7" x14ac:dyDescent="0.25">
      <c r="A298">
        <v>2024104</v>
      </c>
      <c r="B298" s="61" t="s">
        <v>579</v>
      </c>
      <c r="C298" s="61" t="s">
        <v>271</v>
      </c>
      <c r="D298" s="61" t="s">
        <v>580</v>
      </c>
      <c r="E298" s="61" t="s">
        <v>205</v>
      </c>
      <c r="F298" s="61"/>
      <c r="G298" s="61" t="s">
        <v>581</v>
      </c>
    </row>
    <row r="299" spans="1:7" x14ac:dyDescent="0.25">
      <c r="A299" s="61">
        <v>2024104</v>
      </c>
      <c r="F299" s="61" t="s">
        <v>706</v>
      </c>
      <c r="G299" s="61" t="s">
        <v>718</v>
      </c>
    </row>
    <row r="300" spans="1:7" x14ac:dyDescent="0.25">
      <c r="A300" s="61">
        <v>2024104</v>
      </c>
      <c r="B300" s="61" t="s">
        <v>365</v>
      </c>
      <c r="C300" s="61" t="s">
        <v>265</v>
      </c>
      <c r="D300" s="61" t="s">
        <v>366</v>
      </c>
      <c r="E300" s="61" t="s">
        <v>204</v>
      </c>
      <c r="F300" s="61"/>
      <c r="G300" s="3" t="s">
        <v>384</v>
      </c>
    </row>
    <row r="301" spans="1:7" x14ac:dyDescent="0.25">
      <c r="A301">
        <v>2024105</v>
      </c>
      <c r="F301" s="63" t="s">
        <v>707</v>
      </c>
      <c r="G301" s="63" t="s">
        <v>731</v>
      </c>
    </row>
    <row r="302" spans="1:7" x14ac:dyDescent="0.25">
      <c r="A302" s="63">
        <v>2024105</v>
      </c>
      <c r="B302" s="63" t="s">
        <v>365</v>
      </c>
      <c r="C302" s="63" t="s">
        <v>265</v>
      </c>
      <c r="D302" s="63" t="s">
        <v>366</v>
      </c>
      <c r="E302" s="63" t="s">
        <v>204</v>
      </c>
      <c r="F302" s="63"/>
      <c r="G302" s="3" t="s">
        <v>384</v>
      </c>
    </row>
    <row r="303" spans="1:7" x14ac:dyDescent="0.25">
      <c r="A303" s="63">
        <v>2024105</v>
      </c>
      <c r="B303" s="63" t="s">
        <v>362</v>
      </c>
      <c r="C303" s="63" t="s">
        <v>363</v>
      </c>
      <c r="D303" s="63" t="s">
        <v>364</v>
      </c>
      <c r="E303" s="63" t="s">
        <v>204</v>
      </c>
      <c r="F303" s="63"/>
      <c r="G303" s="63" t="s">
        <v>547</v>
      </c>
    </row>
    <row r="304" spans="1:7" x14ac:dyDescent="0.25">
      <c r="A304">
        <v>2024106</v>
      </c>
      <c r="B304" s="63" t="s">
        <v>579</v>
      </c>
      <c r="C304" s="63" t="s">
        <v>271</v>
      </c>
      <c r="D304" s="63" t="s">
        <v>580</v>
      </c>
      <c r="E304" s="63" t="s">
        <v>205</v>
      </c>
      <c r="F304" s="63"/>
      <c r="G304" s="63" t="s">
        <v>581</v>
      </c>
    </row>
    <row r="305" spans="1:7" x14ac:dyDescent="0.25">
      <c r="A305" s="63">
        <v>2024106</v>
      </c>
      <c r="F305" s="63" t="s">
        <v>1581</v>
      </c>
      <c r="G305" s="63" t="s">
        <v>1582</v>
      </c>
    </row>
    <row r="306" spans="1:7" x14ac:dyDescent="0.25">
      <c r="A306" s="63">
        <v>2024106</v>
      </c>
      <c r="F306" s="63" t="s">
        <v>1573</v>
      </c>
      <c r="G306" s="63" t="s">
        <v>1574</v>
      </c>
    </row>
    <row r="307" spans="1:7" x14ac:dyDescent="0.25">
      <c r="A307">
        <v>2024107</v>
      </c>
      <c r="F307" s="63" t="s">
        <v>1573</v>
      </c>
      <c r="G307" s="63" t="s">
        <v>1574</v>
      </c>
    </row>
    <row r="308" spans="1:7" x14ac:dyDescent="0.25">
      <c r="A308" s="63">
        <v>2024107</v>
      </c>
      <c r="F308" s="63" t="s">
        <v>496</v>
      </c>
      <c r="G308" s="63" t="s">
        <v>497</v>
      </c>
    </row>
    <row r="309" spans="1:7" x14ac:dyDescent="0.25">
      <c r="A309" s="63">
        <v>2024107</v>
      </c>
      <c r="B309" s="63" t="s">
        <v>1576</v>
      </c>
      <c r="C309" s="63" t="s">
        <v>1577</v>
      </c>
      <c r="D309" s="63" t="s">
        <v>1578</v>
      </c>
      <c r="E309" s="63" t="s">
        <v>204</v>
      </c>
      <c r="F309" s="63"/>
      <c r="G309" s="63" t="s">
        <v>1587</v>
      </c>
    </row>
    <row r="310" spans="1:7" x14ac:dyDescent="0.25">
      <c r="A310">
        <v>2024108</v>
      </c>
      <c r="B310" s="63" t="s">
        <v>594</v>
      </c>
      <c r="C310" s="63" t="s">
        <v>595</v>
      </c>
      <c r="D310" s="63" t="s">
        <v>596</v>
      </c>
      <c r="E310" s="63" t="s">
        <v>204</v>
      </c>
      <c r="F310" s="63"/>
      <c r="G310" s="63" t="s">
        <v>597</v>
      </c>
    </row>
    <row r="311" spans="1:7" x14ac:dyDescent="0.25">
      <c r="A311" s="63">
        <v>2024108</v>
      </c>
      <c r="B311" s="63" t="s">
        <v>605</v>
      </c>
      <c r="C311" s="63" t="s">
        <v>606</v>
      </c>
      <c r="D311" s="63" t="s">
        <v>607</v>
      </c>
      <c r="E311" s="63" t="s">
        <v>204</v>
      </c>
      <c r="F311" s="63"/>
      <c r="G311" s="63" t="s">
        <v>680</v>
      </c>
    </row>
    <row r="312" spans="1:7" x14ac:dyDescent="0.25">
      <c r="A312" s="63">
        <v>2024108</v>
      </c>
      <c r="F312" s="63" t="s">
        <v>672</v>
      </c>
      <c r="G312" s="63" t="s">
        <v>667</v>
      </c>
    </row>
    <row r="313" spans="1:7" x14ac:dyDescent="0.25">
      <c r="A313">
        <v>2024109</v>
      </c>
      <c r="B313" s="63" t="s">
        <v>362</v>
      </c>
      <c r="C313" s="63" t="s">
        <v>363</v>
      </c>
      <c r="D313" s="63" t="s">
        <v>364</v>
      </c>
      <c r="E313" s="63" t="s">
        <v>204</v>
      </c>
      <c r="F313" s="63"/>
      <c r="G313" s="63" t="s">
        <v>547</v>
      </c>
    </row>
    <row r="314" spans="1:7" x14ac:dyDescent="0.25">
      <c r="A314" s="63">
        <v>2024109</v>
      </c>
      <c r="B314" s="63" t="s">
        <v>403</v>
      </c>
      <c r="C314" s="63" t="s">
        <v>404</v>
      </c>
      <c r="D314" s="63" t="s">
        <v>405</v>
      </c>
      <c r="E314" s="63"/>
      <c r="F314" s="63"/>
      <c r="G314" s="63" t="s">
        <v>544</v>
      </c>
    </row>
    <row r="315" spans="1:7" x14ac:dyDescent="0.25">
      <c r="A315" s="63">
        <v>2024109</v>
      </c>
      <c r="B315" s="63" t="s">
        <v>367</v>
      </c>
      <c r="C315" s="63" t="s">
        <v>368</v>
      </c>
      <c r="D315" s="63" t="s">
        <v>369</v>
      </c>
      <c r="E315" s="63" t="s">
        <v>205</v>
      </c>
      <c r="F315" s="63"/>
      <c r="G315" s="63" t="s">
        <v>548</v>
      </c>
    </row>
    <row r="316" spans="1:7" x14ac:dyDescent="0.25">
      <c r="A316">
        <v>2024111</v>
      </c>
      <c r="B316" s="63" t="s">
        <v>605</v>
      </c>
      <c r="C316" s="63" t="s">
        <v>606</v>
      </c>
      <c r="D316" s="63" t="s">
        <v>607</v>
      </c>
      <c r="E316" s="63" t="s">
        <v>204</v>
      </c>
      <c r="F316" s="63"/>
      <c r="G316" s="63" t="s">
        <v>680</v>
      </c>
    </row>
    <row r="317" spans="1:7" x14ac:dyDescent="0.25">
      <c r="A317">
        <v>2024112</v>
      </c>
      <c r="F317" s="63" t="s">
        <v>1573</v>
      </c>
      <c r="G317" s="63" t="s">
        <v>1574</v>
      </c>
    </row>
    <row r="318" spans="1:7" x14ac:dyDescent="0.25">
      <c r="A318">
        <v>2024112</v>
      </c>
      <c r="B318" s="63" t="s">
        <v>475</v>
      </c>
      <c r="C318" s="63" t="s">
        <v>476</v>
      </c>
      <c r="D318" s="63" t="s">
        <v>477</v>
      </c>
      <c r="E318" s="63" t="s">
        <v>205</v>
      </c>
      <c r="F318" s="63"/>
      <c r="G318" s="63" t="s">
        <v>549</v>
      </c>
    </row>
    <row r="319" spans="1:7" x14ac:dyDescent="0.25">
      <c r="A319" s="63">
        <v>2024112</v>
      </c>
      <c r="F319" s="63" t="s">
        <v>705</v>
      </c>
      <c r="G319" s="63" t="s">
        <v>743</v>
      </c>
    </row>
    <row r="320" spans="1:7" x14ac:dyDescent="0.25">
      <c r="A320">
        <v>2024113</v>
      </c>
      <c r="B320" t="s">
        <v>1693</v>
      </c>
      <c r="C320" t="s">
        <v>1694</v>
      </c>
      <c r="D320" t="s">
        <v>1695</v>
      </c>
      <c r="E320" s="63" t="s">
        <v>204</v>
      </c>
      <c r="G320" t="s">
        <v>1696</v>
      </c>
    </row>
    <row r="321" spans="1:7" x14ac:dyDescent="0.25">
      <c r="A321">
        <v>2024114</v>
      </c>
      <c r="F321" s="63" t="s">
        <v>1701</v>
      </c>
      <c r="G321" t="s">
        <v>1702</v>
      </c>
    </row>
    <row r="322" spans="1:7" x14ac:dyDescent="0.25">
      <c r="A322" s="63">
        <v>2024114</v>
      </c>
      <c r="F322" s="63" t="s">
        <v>1706</v>
      </c>
      <c r="G322" t="s">
        <v>1712</v>
      </c>
    </row>
    <row r="323" spans="1:7" x14ac:dyDescent="0.25">
      <c r="A323" s="63">
        <v>2024114</v>
      </c>
      <c r="B323" s="63" t="s">
        <v>367</v>
      </c>
      <c r="C323" s="63" t="s">
        <v>368</v>
      </c>
      <c r="D323" s="63" t="s">
        <v>369</v>
      </c>
      <c r="E323" s="63" t="s">
        <v>205</v>
      </c>
      <c r="F323" s="63"/>
      <c r="G323" s="63" t="s">
        <v>548</v>
      </c>
    </row>
    <row r="324" spans="1:7" x14ac:dyDescent="0.25">
      <c r="A324">
        <v>2024115</v>
      </c>
      <c r="B324" s="63" t="s">
        <v>367</v>
      </c>
      <c r="C324" s="63" t="s">
        <v>368</v>
      </c>
      <c r="D324" s="63" t="s">
        <v>369</v>
      </c>
      <c r="E324" s="63" t="s">
        <v>205</v>
      </c>
      <c r="F324" s="63"/>
      <c r="G324" s="63" t="s">
        <v>548</v>
      </c>
    </row>
    <row r="325" spans="1:7" x14ac:dyDescent="0.25">
      <c r="A325" s="63">
        <v>2024115</v>
      </c>
      <c r="F325" s="63" t="s">
        <v>1706</v>
      </c>
      <c r="G325" t="s">
        <v>1712</v>
      </c>
    </row>
    <row r="326" spans="1:7" x14ac:dyDescent="0.25">
      <c r="A326" s="63">
        <v>2024115</v>
      </c>
      <c r="F326" s="63" t="s">
        <v>1701</v>
      </c>
      <c r="G326" s="63" t="s">
        <v>1702</v>
      </c>
    </row>
    <row r="327" spans="1:7" x14ac:dyDescent="0.25">
      <c r="A327">
        <v>2024116</v>
      </c>
      <c r="F327" s="63" t="s">
        <v>1706</v>
      </c>
      <c r="G327" t="s">
        <v>1712</v>
      </c>
    </row>
    <row r="328" spans="1:7" x14ac:dyDescent="0.25">
      <c r="A328" s="63">
        <v>2024116</v>
      </c>
      <c r="B328" s="63" t="s">
        <v>367</v>
      </c>
      <c r="C328" s="63" t="s">
        <v>368</v>
      </c>
      <c r="D328" s="63" t="s">
        <v>369</v>
      </c>
      <c r="E328" s="63" t="s">
        <v>205</v>
      </c>
      <c r="F328" s="63"/>
      <c r="G328" s="63" t="s">
        <v>548</v>
      </c>
    </row>
    <row r="329" spans="1:7" x14ac:dyDescent="0.25">
      <c r="A329" s="63">
        <v>2024116</v>
      </c>
      <c r="F329" s="63" t="s">
        <v>1701</v>
      </c>
      <c r="G329" s="63" t="s">
        <v>1702</v>
      </c>
    </row>
    <row r="330" spans="1:7" x14ac:dyDescent="0.25">
      <c r="A330">
        <v>2024117</v>
      </c>
      <c r="B330" s="63" t="s">
        <v>524</v>
      </c>
      <c r="C330" s="63" t="s">
        <v>525</v>
      </c>
      <c r="D330" s="63" t="s">
        <v>526</v>
      </c>
      <c r="E330" s="63" t="s">
        <v>205</v>
      </c>
      <c r="F330" s="63"/>
      <c r="G330" s="63" t="s">
        <v>527</v>
      </c>
    </row>
    <row r="331" spans="1:7" x14ac:dyDescent="0.25">
      <c r="A331" s="63">
        <v>2024118</v>
      </c>
      <c r="B331" t="s">
        <v>1724</v>
      </c>
      <c r="C331" t="s">
        <v>1725</v>
      </c>
      <c r="D331" t="s">
        <v>1726</v>
      </c>
      <c r="E331" s="63" t="s">
        <v>204</v>
      </c>
      <c r="G331" t="s">
        <v>1727</v>
      </c>
    </row>
    <row r="332" spans="1:7" x14ac:dyDescent="0.25">
      <c r="A332" s="63">
        <v>2024119</v>
      </c>
      <c r="B332" s="63" t="s">
        <v>403</v>
      </c>
      <c r="C332" s="63" t="s">
        <v>404</v>
      </c>
      <c r="D332" s="63" t="s">
        <v>405</v>
      </c>
      <c r="E332" s="63" t="s">
        <v>204</v>
      </c>
      <c r="F332" s="63"/>
      <c r="G332" s="63" t="s">
        <v>544</v>
      </c>
    </row>
    <row r="333" spans="1:7" x14ac:dyDescent="0.25">
      <c r="A333" s="63">
        <v>2024119</v>
      </c>
      <c r="F333" s="63" t="s">
        <v>1573</v>
      </c>
      <c r="G333" s="63" t="s">
        <v>1574</v>
      </c>
    </row>
    <row r="334" spans="1:7" x14ac:dyDescent="0.25">
      <c r="A334" s="63">
        <v>2024119</v>
      </c>
      <c r="F334" s="63" t="s">
        <v>1706</v>
      </c>
      <c r="G334" s="63" t="s">
        <v>1712</v>
      </c>
    </row>
    <row r="335" spans="1:7" x14ac:dyDescent="0.25">
      <c r="A335">
        <v>2024120</v>
      </c>
      <c r="F335" s="63" t="s">
        <v>1573</v>
      </c>
      <c r="G335" s="63" t="s">
        <v>1574</v>
      </c>
    </row>
    <row r="336" spans="1:7" x14ac:dyDescent="0.25">
      <c r="A336" s="63">
        <v>2024120</v>
      </c>
      <c r="B336" s="63" t="s">
        <v>403</v>
      </c>
      <c r="C336" s="63" t="s">
        <v>404</v>
      </c>
      <c r="D336" s="63" t="s">
        <v>405</v>
      </c>
      <c r="E336" s="63" t="s">
        <v>204</v>
      </c>
      <c r="F336" s="63"/>
      <c r="G336" s="63" t="s">
        <v>544</v>
      </c>
    </row>
    <row r="337" spans="1:7" x14ac:dyDescent="0.25">
      <c r="A337" s="63">
        <v>2024120</v>
      </c>
      <c r="F337" s="63" t="s">
        <v>1706</v>
      </c>
      <c r="G337" s="63" t="s">
        <v>1712</v>
      </c>
    </row>
    <row r="338" spans="1:7" x14ac:dyDescent="0.25">
      <c r="A338">
        <v>2024121</v>
      </c>
      <c r="F338" s="63" t="s">
        <v>1706</v>
      </c>
      <c r="G338" s="63" t="s">
        <v>1712</v>
      </c>
    </row>
    <row r="339" spans="1:7" x14ac:dyDescent="0.25">
      <c r="A339">
        <v>2024121</v>
      </c>
      <c r="B339" s="63" t="s">
        <v>403</v>
      </c>
      <c r="C339" s="63" t="s">
        <v>404</v>
      </c>
      <c r="D339" s="63" t="s">
        <v>405</v>
      </c>
      <c r="E339" s="63" t="s">
        <v>204</v>
      </c>
      <c r="F339" s="63"/>
      <c r="G339" s="63" t="s">
        <v>544</v>
      </c>
    </row>
    <row r="340" spans="1:7" x14ac:dyDescent="0.25">
      <c r="A340" s="63">
        <v>2024121</v>
      </c>
      <c r="F340" s="63" t="s">
        <v>1573</v>
      </c>
      <c r="G340" s="63" t="s">
        <v>1574</v>
      </c>
    </row>
    <row r="341" spans="1:7" x14ac:dyDescent="0.25">
      <c r="A341">
        <v>2024122</v>
      </c>
      <c r="B341" t="s">
        <v>1746</v>
      </c>
      <c r="C341" t="s">
        <v>1747</v>
      </c>
      <c r="D341" t="s">
        <v>534</v>
      </c>
      <c r="E341" s="63" t="s">
        <v>205</v>
      </c>
      <c r="G341" t="s">
        <v>1748</v>
      </c>
    </row>
    <row r="342" spans="1:7" x14ac:dyDescent="0.25">
      <c r="A342" s="63">
        <v>2024122</v>
      </c>
      <c r="B342" s="63" t="s">
        <v>774</v>
      </c>
      <c r="C342" s="63" t="s">
        <v>775</v>
      </c>
      <c r="D342" s="63" t="s">
        <v>776</v>
      </c>
      <c r="E342" s="63" t="s">
        <v>205</v>
      </c>
      <c r="F342" s="63"/>
      <c r="G342" s="63" t="s">
        <v>801</v>
      </c>
    </row>
    <row r="343" spans="1:7" x14ac:dyDescent="0.25">
      <c r="A343" s="63">
        <v>2024122</v>
      </c>
      <c r="B343" s="63" t="s">
        <v>757</v>
      </c>
      <c r="C343" s="63" t="s">
        <v>408</v>
      </c>
      <c r="D343" s="63" t="s">
        <v>758</v>
      </c>
      <c r="E343" s="63" t="s">
        <v>204</v>
      </c>
      <c r="F343" s="63"/>
      <c r="G343" s="63" t="s">
        <v>964</v>
      </c>
    </row>
    <row r="344" spans="1:7" x14ac:dyDescent="0.25">
      <c r="A344">
        <v>2024123</v>
      </c>
      <c r="B344" s="63" t="s">
        <v>774</v>
      </c>
      <c r="C344" s="63" t="s">
        <v>775</v>
      </c>
      <c r="D344" s="63" t="s">
        <v>776</v>
      </c>
      <c r="E344" s="63" t="s">
        <v>205</v>
      </c>
      <c r="F344" s="63"/>
      <c r="G344" s="63" t="s">
        <v>801</v>
      </c>
    </row>
    <row r="345" spans="1:7" x14ac:dyDescent="0.25">
      <c r="A345">
        <v>2024123</v>
      </c>
      <c r="B345" s="63" t="s">
        <v>1746</v>
      </c>
      <c r="C345" s="63" t="s">
        <v>1747</v>
      </c>
      <c r="D345" s="63" t="s">
        <v>534</v>
      </c>
      <c r="E345" s="63" t="s">
        <v>205</v>
      </c>
      <c r="F345" s="63"/>
      <c r="G345" s="63" t="s">
        <v>1748</v>
      </c>
    </row>
    <row r="346" spans="1:7" x14ac:dyDescent="0.25">
      <c r="A346" s="63">
        <v>2024123</v>
      </c>
      <c r="B346" s="63" t="s">
        <v>757</v>
      </c>
      <c r="C346" s="63" t="s">
        <v>408</v>
      </c>
      <c r="D346" s="63" t="s">
        <v>758</v>
      </c>
      <c r="E346" s="63" t="s">
        <v>204</v>
      </c>
      <c r="F346" s="63"/>
      <c r="G346" s="63" t="s">
        <v>964</v>
      </c>
    </row>
    <row r="347" spans="1:7" x14ac:dyDescent="0.25">
      <c r="A347">
        <v>2024124</v>
      </c>
      <c r="B347" s="63" t="s">
        <v>475</v>
      </c>
      <c r="C347" s="63" t="s">
        <v>476</v>
      </c>
      <c r="D347" s="63" t="s">
        <v>477</v>
      </c>
      <c r="E347" s="63" t="s">
        <v>205</v>
      </c>
      <c r="F347" s="63"/>
      <c r="G347" s="63" t="s">
        <v>549</v>
      </c>
    </row>
    <row r="348" spans="1:7" x14ac:dyDescent="0.25">
      <c r="A348" s="63">
        <v>2024124</v>
      </c>
      <c r="B348" s="63" t="s">
        <v>579</v>
      </c>
      <c r="C348" s="63" t="s">
        <v>271</v>
      </c>
      <c r="D348" s="63" t="s">
        <v>580</v>
      </c>
      <c r="E348" s="63" t="s">
        <v>205</v>
      </c>
      <c r="F348" s="63"/>
      <c r="G348" s="63" t="s">
        <v>581</v>
      </c>
    </row>
    <row r="349" spans="1:7" x14ac:dyDescent="0.25">
      <c r="A349" s="63">
        <v>2024124</v>
      </c>
      <c r="B349" s="63" t="s">
        <v>430</v>
      </c>
      <c r="C349" s="63" t="s">
        <v>410</v>
      </c>
      <c r="D349" s="63" t="s">
        <v>432</v>
      </c>
      <c r="E349" s="63" t="s">
        <v>204</v>
      </c>
      <c r="F349" s="63"/>
      <c r="G349" s="3" t="s">
        <v>437</v>
      </c>
    </row>
    <row r="350" spans="1:7" x14ac:dyDescent="0.25">
      <c r="A350">
        <v>2024125</v>
      </c>
      <c r="B350" s="63" t="s">
        <v>1261</v>
      </c>
      <c r="C350" s="63" t="s">
        <v>1262</v>
      </c>
      <c r="D350" s="63" t="s">
        <v>1263</v>
      </c>
      <c r="E350" s="63" t="s">
        <v>204</v>
      </c>
      <c r="F350" s="63"/>
      <c r="G350" s="63" t="s">
        <v>1276</v>
      </c>
    </row>
    <row r="351" spans="1:7" x14ac:dyDescent="0.25">
      <c r="A351">
        <v>2024126</v>
      </c>
      <c r="F351" s="63" t="s">
        <v>707</v>
      </c>
      <c r="G351" s="63" t="s">
        <v>731</v>
      </c>
    </row>
    <row r="352" spans="1:7" x14ac:dyDescent="0.25">
      <c r="A352">
        <v>2024127</v>
      </c>
      <c r="B352" s="63" t="s">
        <v>403</v>
      </c>
      <c r="C352" s="63" t="s">
        <v>404</v>
      </c>
      <c r="D352" s="63" t="s">
        <v>405</v>
      </c>
      <c r="E352" s="63" t="s">
        <v>204</v>
      </c>
      <c r="F352" s="63"/>
      <c r="G352" s="63" t="s">
        <v>544</v>
      </c>
    </row>
    <row r="353" spans="1:7" x14ac:dyDescent="0.25">
      <c r="A353" s="63">
        <v>2024127</v>
      </c>
      <c r="B353" t="s">
        <v>1774</v>
      </c>
      <c r="C353" t="s">
        <v>995</v>
      </c>
      <c r="D353" t="s">
        <v>793</v>
      </c>
      <c r="E353" s="63" t="s">
        <v>204</v>
      </c>
      <c r="G353" t="s">
        <v>1777</v>
      </c>
    </row>
    <row r="354" spans="1:7" x14ac:dyDescent="0.25">
      <c r="A354" s="63">
        <v>2024127</v>
      </c>
      <c r="B354" s="63" t="s">
        <v>475</v>
      </c>
      <c r="C354" s="63" t="s">
        <v>476</v>
      </c>
      <c r="D354" s="63" t="s">
        <v>477</v>
      </c>
      <c r="E354" s="63" t="s">
        <v>205</v>
      </c>
      <c r="F354" s="63"/>
      <c r="G354" s="63" t="s">
        <v>549</v>
      </c>
    </row>
    <row r="355" spans="1:7" x14ac:dyDescent="0.25">
      <c r="A355">
        <v>2024128</v>
      </c>
      <c r="B355" s="63" t="s">
        <v>1774</v>
      </c>
      <c r="C355" s="63" t="s">
        <v>995</v>
      </c>
      <c r="D355" s="63" t="s">
        <v>793</v>
      </c>
      <c r="E355" s="63" t="s">
        <v>204</v>
      </c>
      <c r="G355" t="s">
        <v>1777</v>
      </c>
    </row>
    <row r="356" spans="1:7" x14ac:dyDescent="0.25">
      <c r="A356" s="63">
        <v>2024128</v>
      </c>
      <c r="B356" s="63" t="s">
        <v>403</v>
      </c>
      <c r="C356" s="63" t="s">
        <v>404</v>
      </c>
      <c r="D356" s="63" t="s">
        <v>405</v>
      </c>
      <c r="E356" s="63" t="s">
        <v>204</v>
      </c>
      <c r="F356" s="63"/>
      <c r="G356" s="63" t="s">
        <v>544</v>
      </c>
    </row>
    <row r="357" spans="1:7" x14ac:dyDescent="0.25">
      <c r="A357" s="63">
        <v>2024128</v>
      </c>
      <c r="B357" s="63" t="s">
        <v>475</v>
      </c>
      <c r="C357" s="63" t="s">
        <v>476</v>
      </c>
      <c r="D357" s="63" t="s">
        <v>477</v>
      </c>
      <c r="E357" s="63" t="s">
        <v>205</v>
      </c>
      <c r="F357" s="63"/>
      <c r="G357" s="63" t="s">
        <v>549</v>
      </c>
    </row>
    <row r="358" spans="1:7" x14ac:dyDescent="0.25">
      <c r="A358">
        <v>2024129</v>
      </c>
      <c r="F358" s="64" t="s">
        <v>672</v>
      </c>
      <c r="G358" s="64" t="s">
        <v>667</v>
      </c>
    </row>
    <row r="359" spans="1:7" x14ac:dyDescent="0.25">
      <c r="A359">
        <v>2024130</v>
      </c>
      <c r="B359" s="64" t="s">
        <v>605</v>
      </c>
      <c r="C359" s="64" t="s">
        <v>606</v>
      </c>
      <c r="D359" s="64" t="s">
        <v>607</v>
      </c>
      <c r="E359" s="64" t="s">
        <v>204</v>
      </c>
      <c r="F359" s="64"/>
      <c r="G359" s="64" t="s">
        <v>680</v>
      </c>
    </row>
    <row r="360" spans="1:7" x14ac:dyDescent="0.25">
      <c r="A360" s="64">
        <v>2024130</v>
      </c>
      <c r="B360" s="64" t="s">
        <v>594</v>
      </c>
      <c r="C360" s="64" t="s">
        <v>595</v>
      </c>
      <c r="D360" s="64" t="s">
        <v>596</v>
      </c>
      <c r="E360" s="64" t="s">
        <v>204</v>
      </c>
      <c r="F360" s="64"/>
      <c r="G360" s="64" t="s">
        <v>597</v>
      </c>
    </row>
    <row r="361" spans="1:7" x14ac:dyDescent="0.25">
      <c r="A361" s="64">
        <v>2024130</v>
      </c>
      <c r="B361" s="64" t="s">
        <v>608</v>
      </c>
      <c r="C361" s="64" t="s">
        <v>609</v>
      </c>
      <c r="D361" s="64" t="s">
        <v>610</v>
      </c>
      <c r="E361" s="64" t="s">
        <v>204</v>
      </c>
      <c r="F361" s="64"/>
      <c r="G361" s="64"/>
    </row>
    <row r="362" spans="1:7" x14ac:dyDescent="0.25">
      <c r="A362">
        <v>2024131</v>
      </c>
      <c r="B362" s="64" t="s">
        <v>605</v>
      </c>
      <c r="C362" s="64" t="s">
        <v>606</v>
      </c>
      <c r="D362" s="64" t="s">
        <v>607</v>
      </c>
      <c r="E362" s="64" t="s">
        <v>204</v>
      </c>
      <c r="F362" s="64"/>
      <c r="G362" s="64" t="s">
        <v>680</v>
      </c>
    </row>
    <row r="363" spans="1:7" x14ac:dyDescent="0.25">
      <c r="A363" s="64">
        <v>2024132</v>
      </c>
      <c r="B363" s="64" t="s">
        <v>605</v>
      </c>
      <c r="C363" s="64" t="s">
        <v>606</v>
      </c>
      <c r="D363" s="64" t="s">
        <v>607</v>
      </c>
      <c r="E363" s="64" t="s">
        <v>204</v>
      </c>
      <c r="F363" s="64"/>
      <c r="G363" s="64" t="s">
        <v>680</v>
      </c>
    </row>
  </sheetData>
  <dataValidations count="2">
    <dataValidation type="list" allowBlank="1" showErrorMessage="1" sqref="E4:E41 E43 E45 E49 E51:E56 E59:E60 E65:E142 E144 E146:E157 E161 E164:E169 E171:E207 E210:E215 E221:E222 E230 E232:E234 E254 E264:E266 E269 E272:E273 E278 E280 E285 E288 E298 E300 E302 E304 E330:E332 E341:E342 E336 E339 E344:E345 E348:E350 E352:E353 E355:E356">
      <formula1>Hidden_1_Tabla_5748034</formula1>
    </dataValidation>
    <dataValidation type="list" allowBlank="1" showErrorMessage="1" sqref="E42 E44 E46:E48 E50 E57:E58 E61:E64 E143 E145 E158:E160 E162:E163 E170 E217:E220 E223:E229 E231 E235 E237:E240 E242 E244:E250 E252 E255:E258 E260:E261 E267:E268 E270:E271 E275:E277 E281:E282 E286 E293 E291 E296 E303 E309:E311 E313 E315:E316 E318 E320 E323:E324 E328 E343 E346:E347 E354 E357 E359:E363">
      <formula1>Hidden_1_Tabla_5748314</formula1>
    </dataValidation>
  </dataValidations>
  <pageMargins left="0.7" right="0.7" top="0.75" bottom="0.75" header="0.3" footer="0.3"/>
  <pageSetup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61"/>
  <sheetViews>
    <sheetView topLeftCell="A351" zoomScale="175" zoomScaleNormal="175" zoomScaleSheetLayoutView="196" workbookViewId="0">
      <selection activeCell="A362" sqref="A362"/>
    </sheetView>
  </sheetViews>
  <sheetFormatPr baseColWidth="10" defaultColWidth="9.140625" defaultRowHeight="15" x14ac:dyDescent="0.25"/>
  <cols>
    <col min="1" max="1" width="8.7109375" customWidth="1"/>
    <col min="2" max="2" width="12.140625" bestFit="1" customWidth="1"/>
    <col min="3" max="3" width="17" bestFit="1" customWidth="1"/>
    <col min="4" max="4" width="19.140625" bestFit="1" customWidth="1"/>
    <col min="5" max="5" width="17.42578125" bestFit="1" customWidth="1"/>
    <col min="6" max="6" width="30.7109375" bestFit="1" customWidth="1"/>
    <col min="7" max="7" width="123.140625" bestFit="1" customWidth="1"/>
  </cols>
  <sheetData>
    <row r="1" spans="1:7" hidden="1" x14ac:dyDescent="0.25">
      <c r="B1" t="s">
        <v>7</v>
      </c>
      <c r="C1" t="s">
        <v>7</v>
      </c>
      <c r="D1" t="s">
        <v>7</v>
      </c>
      <c r="E1" t="s">
        <v>9</v>
      </c>
      <c r="F1" t="s">
        <v>7</v>
      </c>
      <c r="G1" t="s">
        <v>7</v>
      </c>
    </row>
    <row r="2" spans="1:7" hidden="1" x14ac:dyDescent="0.25">
      <c r="B2" t="s">
        <v>320</v>
      </c>
      <c r="C2" t="s">
        <v>321</v>
      </c>
      <c r="D2" t="s">
        <v>322</v>
      </c>
      <c r="E2" t="s">
        <v>323</v>
      </c>
      <c r="F2" t="s">
        <v>324</v>
      </c>
      <c r="G2" t="s">
        <v>325</v>
      </c>
    </row>
    <row r="3" spans="1:7" x14ac:dyDescent="0.25">
      <c r="A3" s="1" t="s">
        <v>314</v>
      </c>
      <c r="B3" s="1" t="s">
        <v>315</v>
      </c>
      <c r="C3" s="1" t="s">
        <v>316</v>
      </c>
      <c r="D3" s="1" t="s">
        <v>317</v>
      </c>
      <c r="E3" s="1" t="s">
        <v>129</v>
      </c>
      <c r="F3" s="1" t="s">
        <v>130</v>
      </c>
      <c r="G3" s="1" t="s">
        <v>326</v>
      </c>
    </row>
    <row r="4" spans="1:7" x14ac:dyDescent="0.25">
      <c r="A4">
        <v>202401</v>
      </c>
      <c r="B4" t="s">
        <v>362</v>
      </c>
      <c r="C4" t="s">
        <v>363</v>
      </c>
      <c r="D4" t="s">
        <v>364</v>
      </c>
      <c r="E4" t="s">
        <v>204</v>
      </c>
      <c r="G4" s="3" t="s">
        <v>547</v>
      </c>
    </row>
    <row r="5" spans="1:7" x14ac:dyDescent="0.25">
      <c r="A5">
        <v>202401</v>
      </c>
      <c r="B5" t="s">
        <v>365</v>
      </c>
      <c r="C5" t="s">
        <v>265</v>
      </c>
      <c r="D5" t="s">
        <v>366</v>
      </c>
      <c r="E5" t="s">
        <v>204</v>
      </c>
      <c r="G5" s="3" t="s">
        <v>384</v>
      </c>
    </row>
    <row r="6" spans="1:7" x14ac:dyDescent="0.25">
      <c r="A6">
        <v>202401</v>
      </c>
      <c r="B6" t="s">
        <v>367</v>
      </c>
      <c r="C6" t="s">
        <v>368</v>
      </c>
      <c r="D6" t="s">
        <v>369</v>
      </c>
      <c r="E6" t="s">
        <v>205</v>
      </c>
      <c r="G6" s="12" t="s">
        <v>548</v>
      </c>
    </row>
    <row r="7" spans="1:7" x14ac:dyDescent="0.25">
      <c r="A7">
        <v>202402</v>
      </c>
      <c r="B7" t="s">
        <v>403</v>
      </c>
      <c r="C7" t="s">
        <v>404</v>
      </c>
      <c r="D7" t="s">
        <v>405</v>
      </c>
      <c r="E7" t="s">
        <v>204</v>
      </c>
      <c r="G7" s="12" t="s">
        <v>544</v>
      </c>
    </row>
    <row r="8" spans="1:7" x14ac:dyDescent="0.25">
      <c r="A8">
        <v>202402</v>
      </c>
      <c r="B8" t="s">
        <v>406</v>
      </c>
      <c r="C8" t="s">
        <v>407</v>
      </c>
      <c r="D8" t="s">
        <v>408</v>
      </c>
      <c r="E8" t="s">
        <v>205</v>
      </c>
      <c r="G8" s="3" t="s">
        <v>421</v>
      </c>
    </row>
    <row r="9" spans="1:7" x14ac:dyDescent="0.25">
      <c r="A9">
        <v>202402</v>
      </c>
      <c r="B9" t="s">
        <v>409</v>
      </c>
      <c r="C9" t="s">
        <v>410</v>
      </c>
      <c r="D9" t="s">
        <v>447</v>
      </c>
      <c r="E9" t="s">
        <v>204</v>
      </c>
      <c r="G9" s="3" t="s">
        <v>485</v>
      </c>
    </row>
    <row r="10" spans="1:7" x14ac:dyDescent="0.25">
      <c r="A10">
        <v>202403</v>
      </c>
      <c r="B10" s="7" t="s">
        <v>409</v>
      </c>
      <c r="C10" s="7" t="s">
        <v>410</v>
      </c>
      <c r="D10" s="7" t="s">
        <v>447</v>
      </c>
      <c r="E10" s="7" t="s">
        <v>204</v>
      </c>
      <c r="G10" s="3" t="s">
        <v>485</v>
      </c>
    </row>
    <row r="11" spans="1:7" x14ac:dyDescent="0.25">
      <c r="A11" s="7">
        <v>202403</v>
      </c>
      <c r="B11" s="7" t="s">
        <v>445</v>
      </c>
      <c r="C11" s="7" t="s">
        <v>446</v>
      </c>
      <c r="D11" s="7" t="s">
        <v>448</v>
      </c>
      <c r="E11" s="7" t="s">
        <v>204</v>
      </c>
      <c r="G11" s="3" t="s">
        <v>480</v>
      </c>
    </row>
    <row r="12" spans="1:7" x14ac:dyDescent="0.25">
      <c r="A12" s="7">
        <v>202403</v>
      </c>
      <c r="B12" s="7" t="s">
        <v>430</v>
      </c>
      <c r="C12" s="7" t="s">
        <v>410</v>
      </c>
      <c r="D12" s="7" t="s">
        <v>432</v>
      </c>
      <c r="E12" s="7" t="s">
        <v>204</v>
      </c>
      <c r="G12" s="3" t="s">
        <v>437</v>
      </c>
    </row>
    <row r="13" spans="1:7" x14ac:dyDescent="0.25">
      <c r="A13">
        <v>202404</v>
      </c>
      <c r="B13" s="7" t="s">
        <v>475</v>
      </c>
      <c r="C13" s="7" t="s">
        <v>476</v>
      </c>
      <c r="D13" s="7" t="s">
        <v>477</v>
      </c>
      <c r="E13" s="7" t="s">
        <v>205</v>
      </c>
      <c r="F13" s="7"/>
      <c r="G13" s="12" t="s">
        <v>549</v>
      </c>
    </row>
    <row r="14" spans="1:7" x14ac:dyDescent="0.25">
      <c r="A14">
        <v>202404</v>
      </c>
      <c r="B14" s="7"/>
      <c r="C14" s="7"/>
      <c r="D14" s="7"/>
      <c r="E14" s="7"/>
      <c r="F14" s="7" t="s">
        <v>466</v>
      </c>
      <c r="G14" s="12" t="s">
        <v>467</v>
      </c>
    </row>
    <row r="15" spans="1:7" x14ac:dyDescent="0.25">
      <c r="A15" s="7">
        <v>202404</v>
      </c>
      <c r="B15" s="7" t="s">
        <v>409</v>
      </c>
      <c r="C15" s="7" t="s">
        <v>410</v>
      </c>
      <c r="D15" s="7" t="s">
        <v>447</v>
      </c>
      <c r="E15" s="7" t="s">
        <v>204</v>
      </c>
      <c r="F15" s="7"/>
      <c r="G15" s="3" t="s">
        <v>485</v>
      </c>
    </row>
    <row r="16" spans="1:7" x14ac:dyDescent="0.25">
      <c r="A16" s="7">
        <v>202405</v>
      </c>
      <c r="B16" s="7" t="s">
        <v>430</v>
      </c>
      <c r="C16" s="7" t="s">
        <v>410</v>
      </c>
      <c r="D16" s="7" t="s">
        <v>432</v>
      </c>
      <c r="E16" s="7" t="s">
        <v>204</v>
      </c>
      <c r="F16" s="7"/>
      <c r="G16" s="3" t="s">
        <v>437</v>
      </c>
    </row>
    <row r="17" spans="1:7" x14ac:dyDescent="0.25">
      <c r="A17" s="7">
        <v>202405</v>
      </c>
      <c r="B17" s="7" t="s">
        <v>445</v>
      </c>
      <c r="C17" s="7" t="s">
        <v>446</v>
      </c>
      <c r="D17" s="7" t="s">
        <v>448</v>
      </c>
      <c r="E17" s="7" t="s">
        <v>204</v>
      </c>
      <c r="F17" s="7"/>
      <c r="G17" s="3" t="s">
        <v>480</v>
      </c>
    </row>
    <row r="18" spans="1:7" x14ac:dyDescent="0.25">
      <c r="A18" s="7">
        <v>202405</v>
      </c>
      <c r="B18" s="7" t="s">
        <v>409</v>
      </c>
      <c r="C18" s="7" t="s">
        <v>410</v>
      </c>
      <c r="D18" s="7" t="s">
        <v>447</v>
      </c>
      <c r="E18" s="7" t="s">
        <v>204</v>
      </c>
      <c r="F18" s="7"/>
      <c r="G18" s="3" t="s">
        <v>485</v>
      </c>
    </row>
    <row r="19" spans="1:7" x14ac:dyDescent="0.25">
      <c r="A19" s="7">
        <v>202406</v>
      </c>
      <c r="B19" s="7" t="s">
        <v>430</v>
      </c>
      <c r="C19" s="7" t="s">
        <v>410</v>
      </c>
      <c r="D19" s="7" t="s">
        <v>432</v>
      </c>
      <c r="E19" s="7" t="s">
        <v>204</v>
      </c>
      <c r="F19" s="7"/>
      <c r="G19" s="3" t="s">
        <v>437</v>
      </c>
    </row>
    <row r="20" spans="1:7" x14ac:dyDescent="0.25">
      <c r="A20" s="7">
        <v>202406</v>
      </c>
      <c r="B20" s="7" t="s">
        <v>445</v>
      </c>
      <c r="C20" s="7" t="s">
        <v>446</v>
      </c>
      <c r="D20" s="7" t="s">
        <v>448</v>
      </c>
      <c r="E20" s="7" t="s">
        <v>204</v>
      </c>
      <c r="F20" s="7"/>
      <c r="G20" s="3" t="s">
        <v>480</v>
      </c>
    </row>
    <row r="21" spans="1:7" x14ac:dyDescent="0.25">
      <c r="A21" s="7">
        <v>202406</v>
      </c>
      <c r="B21" s="7" t="s">
        <v>409</v>
      </c>
      <c r="C21" s="7" t="s">
        <v>410</v>
      </c>
      <c r="D21" s="7" t="s">
        <v>447</v>
      </c>
      <c r="E21" s="7" t="s">
        <v>204</v>
      </c>
      <c r="F21" s="7"/>
      <c r="G21" s="3" t="s">
        <v>485</v>
      </c>
    </row>
    <row r="22" spans="1:7" x14ac:dyDescent="0.25">
      <c r="A22" s="8">
        <v>202407</v>
      </c>
      <c r="B22" s="8"/>
      <c r="C22" s="8"/>
      <c r="D22" s="8"/>
      <c r="E22" s="8"/>
      <c r="F22" s="8" t="s">
        <v>496</v>
      </c>
      <c r="G22" s="12" t="s">
        <v>497</v>
      </c>
    </row>
    <row r="23" spans="1:7" x14ac:dyDescent="0.25">
      <c r="A23" s="8">
        <v>202407</v>
      </c>
      <c r="B23" s="8" t="s">
        <v>409</v>
      </c>
      <c r="C23" s="8" t="s">
        <v>410</v>
      </c>
      <c r="D23" s="8" t="s">
        <v>447</v>
      </c>
      <c r="E23" s="8" t="s">
        <v>204</v>
      </c>
      <c r="F23" s="8"/>
      <c r="G23" s="3" t="s">
        <v>485</v>
      </c>
    </row>
    <row r="24" spans="1:7" x14ac:dyDescent="0.25">
      <c r="A24" s="8">
        <v>202407</v>
      </c>
      <c r="B24" s="8" t="s">
        <v>403</v>
      </c>
      <c r="C24" s="8" t="s">
        <v>404</v>
      </c>
      <c r="D24" s="8" t="s">
        <v>405</v>
      </c>
      <c r="E24" s="8" t="s">
        <v>204</v>
      </c>
      <c r="F24" s="8"/>
      <c r="G24" s="12" t="s">
        <v>544</v>
      </c>
    </row>
    <row r="25" spans="1:7" x14ac:dyDescent="0.25">
      <c r="A25" s="11">
        <v>202408</v>
      </c>
      <c r="B25" s="11"/>
      <c r="C25" s="11"/>
      <c r="D25" s="11"/>
      <c r="E25" s="11"/>
      <c r="F25" s="11" t="s">
        <v>496</v>
      </c>
      <c r="G25" s="12" t="s">
        <v>497</v>
      </c>
    </row>
    <row r="26" spans="1:7" x14ac:dyDescent="0.25">
      <c r="A26" s="11">
        <v>202408</v>
      </c>
      <c r="B26" s="11" t="s">
        <v>409</v>
      </c>
      <c r="C26" s="11" t="s">
        <v>410</v>
      </c>
      <c r="D26" s="11" t="s">
        <v>447</v>
      </c>
      <c r="E26" s="11" t="s">
        <v>204</v>
      </c>
      <c r="F26" s="11"/>
      <c r="G26" s="3" t="s">
        <v>485</v>
      </c>
    </row>
    <row r="27" spans="1:7" x14ac:dyDescent="0.25">
      <c r="A27" s="11">
        <v>202408</v>
      </c>
      <c r="B27" s="11" t="s">
        <v>403</v>
      </c>
      <c r="C27" s="11" t="s">
        <v>404</v>
      </c>
      <c r="D27" s="11" t="s">
        <v>405</v>
      </c>
      <c r="E27" s="11" t="s">
        <v>204</v>
      </c>
      <c r="F27" s="11"/>
      <c r="G27" s="12" t="s">
        <v>544</v>
      </c>
    </row>
    <row r="28" spans="1:7" x14ac:dyDescent="0.25">
      <c r="A28">
        <v>202409</v>
      </c>
      <c r="B28" s="11" t="s">
        <v>406</v>
      </c>
      <c r="C28" s="11" t="s">
        <v>407</v>
      </c>
      <c r="D28" s="11" t="s">
        <v>408</v>
      </c>
      <c r="E28" s="11" t="s">
        <v>205</v>
      </c>
      <c r="F28" s="11"/>
      <c r="G28" s="3" t="s">
        <v>421</v>
      </c>
    </row>
    <row r="29" spans="1:7" x14ac:dyDescent="0.25">
      <c r="A29" s="11">
        <v>202409</v>
      </c>
      <c r="B29" s="11" t="s">
        <v>403</v>
      </c>
      <c r="C29" s="11" t="s">
        <v>404</v>
      </c>
      <c r="D29" s="11" t="s">
        <v>405</v>
      </c>
      <c r="E29" s="11" t="s">
        <v>204</v>
      </c>
      <c r="G29" s="12" t="s">
        <v>544</v>
      </c>
    </row>
    <row r="30" spans="1:7" x14ac:dyDescent="0.25">
      <c r="A30" s="11">
        <v>202409</v>
      </c>
      <c r="F30" s="11" t="s">
        <v>466</v>
      </c>
      <c r="G30" s="12" t="s">
        <v>467</v>
      </c>
    </row>
    <row r="31" spans="1:7" x14ac:dyDescent="0.25">
      <c r="A31" s="12">
        <v>202410</v>
      </c>
      <c r="B31" s="12" t="s">
        <v>524</v>
      </c>
      <c r="C31" s="12" t="s">
        <v>525</v>
      </c>
      <c r="D31" s="12" t="s">
        <v>526</v>
      </c>
      <c r="E31" s="12" t="s">
        <v>205</v>
      </c>
      <c r="F31" s="12"/>
      <c r="G31" s="12" t="s">
        <v>527</v>
      </c>
    </row>
    <row r="32" spans="1:7" x14ac:dyDescent="0.25">
      <c r="A32" s="12">
        <v>202410</v>
      </c>
      <c r="B32" s="12" t="s">
        <v>533</v>
      </c>
      <c r="C32" s="12" t="s">
        <v>375</v>
      </c>
      <c r="D32" s="12" t="s">
        <v>534</v>
      </c>
      <c r="E32" s="12" t="s">
        <v>205</v>
      </c>
      <c r="F32" s="12"/>
      <c r="G32" s="12" t="s">
        <v>550</v>
      </c>
    </row>
    <row r="33" spans="1:7" x14ac:dyDescent="0.25">
      <c r="A33" s="12">
        <v>202410</v>
      </c>
      <c r="B33" s="12" t="s">
        <v>406</v>
      </c>
      <c r="C33" s="12" t="s">
        <v>407</v>
      </c>
      <c r="D33" s="12" t="s">
        <v>408</v>
      </c>
      <c r="E33" s="12" t="s">
        <v>205</v>
      </c>
      <c r="F33" s="12"/>
      <c r="G33" s="3" t="s">
        <v>421</v>
      </c>
    </row>
    <row r="34" spans="1:7" x14ac:dyDescent="0.25">
      <c r="A34">
        <v>202411</v>
      </c>
      <c r="B34" s="12" t="s">
        <v>403</v>
      </c>
      <c r="C34" s="12" t="s">
        <v>404</v>
      </c>
      <c r="D34" s="12" t="s">
        <v>405</v>
      </c>
      <c r="E34" s="12" t="s">
        <v>204</v>
      </c>
      <c r="F34" s="12"/>
      <c r="G34" s="12" t="s">
        <v>544</v>
      </c>
    </row>
    <row r="35" spans="1:7" x14ac:dyDescent="0.25">
      <c r="A35">
        <v>202411</v>
      </c>
      <c r="B35" s="12" t="s">
        <v>406</v>
      </c>
      <c r="C35" s="12" t="s">
        <v>407</v>
      </c>
      <c r="D35" s="12" t="s">
        <v>408</v>
      </c>
      <c r="E35" s="12" t="s">
        <v>205</v>
      </c>
      <c r="F35" s="12"/>
      <c r="G35" s="3" t="s">
        <v>421</v>
      </c>
    </row>
    <row r="36" spans="1:7" x14ac:dyDescent="0.25">
      <c r="A36">
        <v>202411</v>
      </c>
      <c r="B36" s="12"/>
      <c r="C36" s="12"/>
      <c r="D36" s="12"/>
      <c r="E36" s="12"/>
      <c r="F36" s="12" t="s">
        <v>466</v>
      </c>
      <c r="G36" s="12" t="s">
        <v>467</v>
      </c>
    </row>
    <row r="37" spans="1:7" x14ac:dyDescent="0.25">
      <c r="A37" s="12">
        <v>202412</v>
      </c>
      <c r="B37" s="12" t="s">
        <v>533</v>
      </c>
      <c r="C37" s="12" t="s">
        <v>375</v>
      </c>
      <c r="D37" s="12" t="s">
        <v>534</v>
      </c>
      <c r="E37" s="12" t="s">
        <v>205</v>
      </c>
      <c r="F37" s="12"/>
      <c r="G37" s="12" t="s">
        <v>550</v>
      </c>
    </row>
    <row r="38" spans="1:7" x14ac:dyDescent="0.25">
      <c r="A38" s="12">
        <v>202412</v>
      </c>
      <c r="B38" s="12" t="s">
        <v>524</v>
      </c>
      <c r="C38" s="12" t="s">
        <v>525</v>
      </c>
      <c r="D38" s="12" t="s">
        <v>526</v>
      </c>
      <c r="E38" s="12" t="s">
        <v>205</v>
      </c>
      <c r="F38" s="12"/>
      <c r="G38" s="12" t="s">
        <v>527</v>
      </c>
    </row>
    <row r="39" spans="1:7" x14ac:dyDescent="0.25">
      <c r="A39" s="12">
        <v>202412</v>
      </c>
      <c r="B39" s="12" t="s">
        <v>403</v>
      </c>
      <c r="C39" s="12" t="s">
        <v>404</v>
      </c>
      <c r="D39" s="12" t="s">
        <v>405</v>
      </c>
      <c r="E39" s="12" t="s">
        <v>204</v>
      </c>
      <c r="F39" s="12"/>
      <c r="G39" s="12" t="s">
        <v>544</v>
      </c>
    </row>
    <row r="40" spans="1:7" x14ac:dyDescent="0.25">
      <c r="A40" s="13">
        <v>202413</v>
      </c>
      <c r="B40" s="13" t="s">
        <v>445</v>
      </c>
      <c r="C40" s="13" t="s">
        <v>446</v>
      </c>
      <c r="D40" s="13" t="s">
        <v>448</v>
      </c>
      <c r="E40" s="13" t="s">
        <v>204</v>
      </c>
      <c r="F40" s="13"/>
      <c r="G40" s="3" t="s">
        <v>480</v>
      </c>
    </row>
    <row r="41" spans="1:7" x14ac:dyDescent="0.25">
      <c r="A41" s="13">
        <v>202413</v>
      </c>
      <c r="B41" s="13" t="s">
        <v>475</v>
      </c>
      <c r="C41" s="13" t="s">
        <v>476</v>
      </c>
      <c r="D41" s="13" t="s">
        <v>477</v>
      </c>
      <c r="E41" s="13" t="s">
        <v>205</v>
      </c>
      <c r="F41" s="13"/>
      <c r="G41" s="13" t="s">
        <v>549</v>
      </c>
    </row>
    <row r="42" spans="1:7" x14ac:dyDescent="0.25">
      <c r="A42" s="13">
        <v>202413</v>
      </c>
      <c r="B42" s="13" t="s">
        <v>365</v>
      </c>
      <c r="C42" s="13" t="s">
        <v>265</v>
      </c>
      <c r="D42" s="13" t="s">
        <v>366</v>
      </c>
      <c r="E42" s="13" t="s">
        <v>204</v>
      </c>
      <c r="F42" s="13"/>
      <c r="G42" s="3" t="s">
        <v>384</v>
      </c>
    </row>
    <row r="43" spans="1:7" x14ac:dyDescent="0.25">
      <c r="A43" s="13">
        <v>202414</v>
      </c>
      <c r="B43" s="13" t="s">
        <v>430</v>
      </c>
      <c r="C43" s="13" t="s">
        <v>410</v>
      </c>
      <c r="D43" s="13" t="s">
        <v>432</v>
      </c>
      <c r="E43" s="13" t="s">
        <v>204</v>
      </c>
      <c r="F43" s="13"/>
      <c r="G43" s="3" t="s">
        <v>437</v>
      </c>
    </row>
    <row r="44" spans="1:7" x14ac:dyDescent="0.25">
      <c r="A44" s="13">
        <v>202414</v>
      </c>
      <c r="B44" s="13" t="s">
        <v>403</v>
      </c>
      <c r="C44" s="13" t="s">
        <v>404</v>
      </c>
      <c r="D44" s="13" t="s">
        <v>405</v>
      </c>
      <c r="E44" s="13" t="s">
        <v>204</v>
      </c>
      <c r="F44" s="13"/>
      <c r="G44" s="13" t="s">
        <v>544</v>
      </c>
    </row>
    <row r="45" spans="1:7" x14ac:dyDescent="0.25">
      <c r="A45" s="13">
        <v>202414</v>
      </c>
      <c r="B45" s="13" t="s">
        <v>579</v>
      </c>
      <c r="C45" s="13" t="s">
        <v>271</v>
      </c>
      <c r="D45" s="13" t="s">
        <v>580</v>
      </c>
      <c r="E45" s="13" t="s">
        <v>205</v>
      </c>
      <c r="F45" s="13"/>
      <c r="G45" s="3" t="s">
        <v>581</v>
      </c>
    </row>
    <row r="46" spans="1:7" x14ac:dyDescent="0.25">
      <c r="A46" s="13">
        <v>202415</v>
      </c>
      <c r="B46" s="13" t="s">
        <v>605</v>
      </c>
      <c r="C46" s="13" t="s">
        <v>606</v>
      </c>
      <c r="D46" s="13" t="s">
        <v>607</v>
      </c>
      <c r="E46" s="13" t="s">
        <v>204</v>
      </c>
      <c r="F46" s="13"/>
      <c r="G46" s="47" t="s">
        <v>680</v>
      </c>
    </row>
    <row r="47" spans="1:7" x14ac:dyDescent="0.25">
      <c r="A47" s="13">
        <v>202415</v>
      </c>
      <c r="B47" s="13" t="s">
        <v>608</v>
      </c>
      <c r="C47" s="13" t="s">
        <v>609</v>
      </c>
      <c r="D47" s="13" t="s">
        <v>610</v>
      </c>
      <c r="E47" s="13" t="s">
        <v>204</v>
      </c>
      <c r="F47" s="13"/>
      <c r="G47" s="13"/>
    </row>
    <row r="48" spans="1:7" x14ac:dyDescent="0.25">
      <c r="A48" s="13">
        <v>202415</v>
      </c>
      <c r="B48" s="13" t="s">
        <v>594</v>
      </c>
      <c r="C48" s="13" t="s">
        <v>595</v>
      </c>
      <c r="D48" s="13" t="s">
        <v>596</v>
      </c>
      <c r="E48" s="13" t="s">
        <v>204</v>
      </c>
      <c r="F48" s="13"/>
      <c r="G48" s="13" t="s">
        <v>597</v>
      </c>
    </row>
    <row r="49" spans="1:7" x14ac:dyDescent="0.25">
      <c r="A49" s="13">
        <v>202416</v>
      </c>
      <c r="B49" s="13" t="s">
        <v>579</v>
      </c>
      <c r="C49" s="13" t="s">
        <v>271</v>
      </c>
      <c r="D49" s="13" t="s">
        <v>580</v>
      </c>
      <c r="E49" s="13" t="s">
        <v>205</v>
      </c>
      <c r="F49" s="13"/>
      <c r="G49" s="3" t="s">
        <v>581</v>
      </c>
    </row>
    <row r="50" spans="1:7" x14ac:dyDescent="0.25">
      <c r="A50" s="13">
        <v>202416</v>
      </c>
      <c r="B50" s="13" t="s">
        <v>365</v>
      </c>
      <c r="C50" s="13" t="s">
        <v>265</v>
      </c>
      <c r="D50" s="13" t="s">
        <v>366</v>
      </c>
      <c r="E50" s="13" t="s">
        <v>204</v>
      </c>
      <c r="F50" s="13"/>
      <c r="G50" s="3" t="s">
        <v>384</v>
      </c>
    </row>
    <row r="51" spans="1:7" x14ac:dyDescent="0.25">
      <c r="A51" s="13">
        <v>202416</v>
      </c>
      <c r="B51" s="13" t="s">
        <v>475</v>
      </c>
      <c r="C51" s="13" t="s">
        <v>476</v>
      </c>
      <c r="D51" s="13" t="s">
        <v>477</v>
      </c>
      <c r="E51" s="13" t="s">
        <v>205</v>
      </c>
      <c r="F51" s="13"/>
      <c r="G51" s="13" t="s">
        <v>549</v>
      </c>
    </row>
    <row r="52" spans="1:7" x14ac:dyDescent="0.25">
      <c r="A52" s="18">
        <v>202417</v>
      </c>
      <c r="B52" s="18"/>
      <c r="C52" s="18"/>
      <c r="D52" s="18"/>
      <c r="E52" s="18"/>
      <c r="F52" s="18" t="s">
        <v>624</v>
      </c>
      <c r="G52" s="18" t="s">
        <v>625</v>
      </c>
    </row>
    <row r="53" spans="1:7" x14ac:dyDescent="0.25">
      <c r="A53" s="18">
        <v>202417</v>
      </c>
      <c r="B53" s="18" t="s">
        <v>626</v>
      </c>
      <c r="C53" s="18" t="s">
        <v>627</v>
      </c>
      <c r="D53" s="18" t="s">
        <v>628</v>
      </c>
      <c r="E53" s="18"/>
      <c r="F53" s="18"/>
      <c r="G53" s="47" t="s">
        <v>650</v>
      </c>
    </row>
    <row r="54" spans="1:7" x14ac:dyDescent="0.25">
      <c r="A54" s="18">
        <v>202418</v>
      </c>
      <c r="B54" s="18" t="s">
        <v>626</v>
      </c>
      <c r="C54" s="18" t="s">
        <v>627</v>
      </c>
      <c r="D54" s="18" t="s">
        <v>628</v>
      </c>
      <c r="E54" s="18"/>
      <c r="F54" s="18"/>
      <c r="G54" s="18" t="s">
        <v>650</v>
      </c>
    </row>
    <row r="55" spans="1:7" x14ac:dyDescent="0.25">
      <c r="A55" s="18">
        <v>202418</v>
      </c>
      <c r="B55" s="18" t="s">
        <v>656</v>
      </c>
      <c r="C55" s="18" t="s">
        <v>657</v>
      </c>
      <c r="D55" s="18" t="s">
        <v>658</v>
      </c>
      <c r="E55" s="18"/>
      <c r="F55" s="18"/>
      <c r="G55" s="47"/>
    </row>
    <row r="56" spans="1:7" x14ac:dyDescent="0.25">
      <c r="A56" s="18">
        <v>202419</v>
      </c>
      <c r="B56" s="18" t="s">
        <v>605</v>
      </c>
      <c r="C56" s="18" t="s">
        <v>606</v>
      </c>
      <c r="D56" s="18" t="s">
        <v>607</v>
      </c>
      <c r="E56" s="18" t="s">
        <v>204</v>
      </c>
      <c r="F56" s="18"/>
      <c r="G56" s="47" t="s">
        <v>680</v>
      </c>
    </row>
    <row r="57" spans="1:7" x14ac:dyDescent="0.25">
      <c r="A57" s="18">
        <v>202419</v>
      </c>
      <c r="B57" s="18" t="s">
        <v>670</v>
      </c>
      <c r="C57" s="18" t="s">
        <v>476</v>
      </c>
      <c r="D57" s="18" t="s">
        <v>671</v>
      </c>
      <c r="E57" s="18" t="s">
        <v>205</v>
      </c>
      <c r="F57" s="18"/>
      <c r="G57" s="47" t="s">
        <v>690</v>
      </c>
    </row>
    <row r="58" spans="1:7" x14ac:dyDescent="0.25">
      <c r="A58" s="18">
        <v>202419</v>
      </c>
      <c r="B58" s="18"/>
      <c r="C58" s="18"/>
      <c r="D58" s="18"/>
      <c r="E58" s="18"/>
      <c r="F58" s="18" t="s">
        <v>672</v>
      </c>
      <c r="G58" s="18" t="s">
        <v>667</v>
      </c>
    </row>
    <row r="59" spans="1:7" x14ac:dyDescent="0.25">
      <c r="A59" s="18">
        <v>202420</v>
      </c>
      <c r="B59" s="18"/>
      <c r="C59" s="18"/>
      <c r="D59" s="18"/>
      <c r="E59" s="18"/>
      <c r="F59" s="18" t="s">
        <v>672</v>
      </c>
      <c r="G59" s="18" t="s">
        <v>667</v>
      </c>
    </row>
    <row r="60" spans="1:7" x14ac:dyDescent="0.25">
      <c r="A60" s="18">
        <v>202420</v>
      </c>
      <c r="B60" s="18" t="s">
        <v>605</v>
      </c>
      <c r="C60" s="18" t="s">
        <v>606</v>
      </c>
      <c r="D60" s="18" t="s">
        <v>607</v>
      </c>
      <c r="E60" s="18" t="s">
        <v>204</v>
      </c>
      <c r="F60" s="18"/>
      <c r="G60" s="18" t="s">
        <v>680</v>
      </c>
    </row>
    <row r="61" spans="1:7" x14ac:dyDescent="0.25">
      <c r="A61" s="18">
        <v>202420</v>
      </c>
      <c r="B61" s="18" t="s">
        <v>670</v>
      </c>
      <c r="C61" s="18" t="s">
        <v>476</v>
      </c>
      <c r="D61" s="18" t="s">
        <v>671</v>
      </c>
      <c r="E61" s="18" t="s">
        <v>205</v>
      </c>
      <c r="F61" s="18"/>
      <c r="G61" s="18" t="s">
        <v>690</v>
      </c>
    </row>
    <row r="62" spans="1:7" x14ac:dyDescent="0.25">
      <c r="A62">
        <v>202421</v>
      </c>
      <c r="B62" s="18" t="s">
        <v>605</v>
      </c>
      <c r="C62" s="18" t="s">
        <v>606</v>
      </c>
      <c r="D62" s="18" t="s">
        <v>607</v>
      </c>
      <c r="E62" s="18" t="s">
        <v>204</v>
      </c>
      <c r="F62" s="18"/>
      <c r="G62" s="18" t="s">
        <v>680</v>
      </c>
    </row>
    <row r="63" spans="1:7" x14ac:dyDescent="0.25">
      <c r="A63" s="18">
        <v>202421</v>
      </c>
      <c r="B63" s="18" t="s">
        <v>670</v>
      </c>
      <c r="C63" s="18" t="s">
        <v>476</v>
      </c>
      <c r="D63" s="18" t="s">
        <v>671</v>
      </c>
      <c r="E63" s="18" t="s">
        <v>205</v>
      </c>
      <c r="F63" s="18"/>
      <c r="G63" s="18" t="s">
        <v>690</v>
      </c>
    </row>
    <row r="64" spans="1:7" x14ac:dyDescent="0.25">
      <c r="A64" s="18">
        <v>202421</v>
      </c>
      <c r="B64" s="18"/>
      <c r="C64" s="18"/>
      <c r="D64" s="18"/>
      <c r="E64" s="18"/>
      <c r="F64" s="18" t="s">
        <v>672</v>
      </c>
      <c r="G64" s="18" t="s">
        <v>667</v>
      </c>
    </row>
    <row r="65" spans="1:7" x14ac:dyDescent="0.25">
      <c r="A65">
        <v>202422</v>
      </c>
      <c r="F65" s="19" t="s">
        <v>705</v>
      </c>
      <c r="G65" s="19"/>
    </row>
    <row r="66" spans="1:7" x14ac:dyDescent="0.25">
      <c r="A66" s="19">
        <v>202422</v>
      </c>
      <c r="F66" s="19" t="s">
        <v>700</v>
      </c>
      <c r="G66" s="19" t="s">
        <v>701</v>
      </c>
    </row>
    <row r="67" spans="1:7" x14ac:dyDescent="0.25">
      <c r="A67" s="19">
        <v>202422</v>
      </c>
      <c r="F67" s="19" t="s">
        <v>706</v>
      </c>
      <c r="G67" s="19"/>
    </row>
    <row r="68" spans="1:7" x14ac:dyDescent="0.25">
      <c r="A68">
        <v>202423</v>
      </c>
      <c r="F68" s="19" t="s">
        <v>700</v>
      </c>
      <c r="G68" s="19" t="s">
        <v>701</v>
      </c>
    </row>
    <row r="69" spans="1:7" x14ac:dyDescent="0.25">
      <c r="A69" s="19">
        <v>202423</v>
      </c>
      <c r="F69" s="19" t="s">
        <v>707</v>
      </c>
      <c r="G69" s="19"/>
    </row>
    <row r="70" spans="1:7" x14ac:dyDescent="0.25">
      <c r="A70" s="19">
        <v>202423</v>
      </c>
      <c r="F70" s="19" t="s">
        <v>705</v>
      </c>
      <c r="G70" s="19"/>
    </row>
    <row r="71" spans="1:7" x14ac:dyDescent="0.25">
      <c r="A71">
        <v>202423</v>
      </c>
      <c r="F71" s="19" t="s">
        <v>706</v>
      </c>
      <c r="G71" s="19" t="s">
        <v>718</v>
      </c>
    </row>
    <row r="72" spans="1:7" x14ac:dyDescent="0.25">
      <c r="A72" s="19">
        <v>202424</v>
      </c>
      <c r="B72" s="19"/>
      <c r="C72" s="19"/>
      <c r="D72" s="19"/>
      <c r="E72" s="19"/>
      <c r="F72" s="19" t="s">
        <v>706</v>
      </c>
      <c r="G72" s="19" t="s">
        <v>718</v>
      </c>
    </row>
    <row r="73" spans="1:7" x14ac:dyDescent="0.25">
      <c r="A73" s="19">
        <v>202424</v>
      </c>
      <c r="B73" s="19"/>
      <c r="C73" s="19"/>
      <c r="D73" s="19"/>
      <c r="E73" s="19"/>
      <c r="F73" s="19" t="s">
        <v>707</v>
      </c>
      <c r="G73" s="19" t="s">
        <v>731</v>
      </c>
    </row>
    <row r="74" spans="1:7" x14ac:dyDescent="0.25">
      <c r="A74" s="19">
        <v>202424</v>
      </c>
      <c r="B74" s="19"/>
      <c r="C74" s="19"/>
      <c r="D74" s="19"/>
      <c r="E74" s="19"/>
      <c r="F74" s="19" t="s">
        <v>705</v>
      </c>
      <c r="G74" s="19"/>
    </row>
    <row r="75" spans="1:7" x14ac:dyDescent="0.25">
      <c r="A75" s="19">
        <v>202424</v>
      </c>
      <c r="B75" s="19"/>
      <c r="C75" s="19"/>
      <c r="D75" s="19"/>
      <c r="E75" s="19"/>
      <c r="F75" s="19" t="s">
        <v>700</v>
      </c>
      <c r="G75" s="19" t="s">
        <v>701</v>
      </c>
    </row>
    <row r="76" spans="1:7" x14ac:dyDescent="0.25">
      <c r="A76" s="19">
        <v>202425</v>
      </c>
      <c r="B76" s="19"/>
      <c r="C76" s="19"/>
      <c r="D76" s="19"/>
      <c r="E76" s="19"/>
      <c r="F76" s="19" t="s">
        <v>707</v>
      </c>
      <c r="G76" s="19" t="s">
        <v>731</v>
      </c>
    </row>
    <row r="77" spans="1:7" x14ac:dyDescent="0.25">
      <c r="A77" s="19">
        <v>202425</v>
      </c>
      <c r="B77" s="19"/>
      <c r="C77" s="19"/>
      <c r="D77" s="19"/>
      <c r="E77" s="19"/>
      <c r="F77" s="19" t="s">
        <v>706</v>
      </c>
      <c r="G77" s="19" t="s">
        <v>718</v>
      </c>
    </row>
    <row r="78" spans="1:7" x14ac:dyDescent="0.25">
      <c r="A78" s="19">
        <v>202425</v>
      </c>
      <c r="B78" s="19"/>
      <c r="C78" s="19"/>
      <c r="D78" s="19"/>
      <c r="E78" s="19"/>
      <c r="F78" s="19" t="s">
        <v>705</v>
      </c>
      <c r="G78" s="19" t="s">
        <v>743</v>
      </c>
    </row>
    <row r="79" spans="1:7" x14ac:dyDescent="0.25">
      <c r="A79" s="19">
        <v>202425</v>
      </c>
      <c r="B79" s="19"/>
      <c r="C79" s="19"/>
      <c r="D79" s="19"/>
      <c r="E79" s="19"/>
      <c r="F79" s="19" t="s">
        <v>700</v>
      </c>
      <c r="G79" s="19" t="s">
        <v>701</v>
      </c>
    </row>
    <row r="80" spans="1:7" x14ac:dyDescent="0.25">
      <c r="A80" s="19">
        <v>202426</v>
      </c>
      <c r="B80" s="19"/>
      <c r="C80" s="19"/>
      <c r="D80" s="19"/>
      <c r="E80" s="19"/>
      <c r="F80" s="19" t="s">
        <v>705</v>
      </c>
      <c r="G80" s="19" t="s">
        <v>743</v>
      </c>
    </row>
    <row r="81" spans="1:7" x14ac:dyDescent="0.25">
      <c r="A81" s="19">
        <v>202426</v>
      </c>
      <c r="B81" s="19" t="s">
        <v>475</v>
      </c>
      <c r="C81" s="19" t="s">
        <v>476</v>
      </c>
      <c r="D81" s="19" t="s">
        <v>477</v>
      </c>
      <c r="E81" s="19" t="s">
        <v>205</v>
      </c>
      <c r="F81" s="19"/>
      <c r="G81" s="19" t="s">
        <v>549</v>
      </c>
    </row>
    <row r="82" spans="1:7" x14ac:dyDescent="0.25">
      <c r="A82" s="19">
        <v>202426</v>
      </c>
      <c r="B82" s="19"/>
      <c r="C82" s="19"/>
      <c r="D82" s="19"/>
      <c r="E82" s="19"/>
      <c r="F82" s="19" t="s">
        <v>706</v>
      </c>
      <c r="G82" s="19" t="s">
        <v>718</v>
      </c>
    </row>
    <row r="83" spans="1:7" x14ac:dyDescent="0.25">
      <c r="A83" s="19">
        <v>202426</v>
      </c>
      <c r="B83" s="19" t="s">
        <v>757</v>
      </c>
      <c r="C83" s="19" t="s">
        <v>408</v>
      </c>
      <c r="D83" s="19" t="s">
        <v>758</v>
      </c>
      <c r="E83" s="19" t="s">
        <v>204</v>
      </c>
      <c r="F83" s="19"/>
      <c r="G83" s="3" t="s">
        <v>964</v>
      </c>
    </row>
    <row r="84" spans="1:7" x14ac:dyDescent="0.25">
      <c r="A84" s="19">
        <v>202427</v>
      </c>
      <c r="B84" s="19" t="s">
        <v>774</v>
      </c>
      <c r="C84" s="19" t="s">
        <v>775</v>
      </c>
      <c r="D84" s="19" t="s">
        <v>776</v>
      </c>
      <c r="E84" s="19" t="s">
        <v>205</v>
      </c>
      <c r="F84" s="19"/>
      <c r="G84" s="19" t="s">
        <v>801</v>
      </c>
    </row>
    <row r="85" spans="1:7" x14ac:dyDescent="0.25">
      <c r="A85" s="19">
        <v>202427</v>
      </c>
      <c r="B85" s="19"/>
      <c r="C85" s="19"/>
      <c r="D85" s="19"/>
      <c r="E85" s="19"/>
      <c r="F85" s="19" t="s">
        <v>777</v>
      </c>
      <c r="G85" s="19"/>
    </row>
    <row r="86" spans="1:7" x14ac:dyDescent="0.25">
      <c r="A86" s="19">
        <v>202427</v>
      </c>
      <c r="B86" s="19"/>
      <c r="C86" s="19"/>
      <c r="D86" s="19"/>
      <c r="E86" s="19"/>
      <c r="F86" s="19" t="s">
        <v>769</v>
      </c>
      <c r="G86" s="19" t="s">
        <v>770</v>
      </c>
    </row>
    <row r="87" spans="1:7" x14ac:dyDescent="0.25">
      <c r="A87" s="19">
        <v>202428</v>
      </c>
      <c r="B87" s="19" t="s">
        <v>774</v>
      </c>
      <c r="C87" s="19" t="s">
        <v>775</v>
      </c>
      <c r="D87" s="19" t="s">
        <v>776</v>
      </c>
      <c r="E87" s="19" t="s">
        <v>205</v>
      </c>
      <c r="F87" s="19"/>
      <c r="G87" s="19" t="s">
        <v>801</v>
      </c>
    </row>
    <row r="88" spans="1:7" x14ac:dyDescent="0.25">
      <c r="A88" s="19">
        <v>202428</v>
      </c>
      <c r="B88" s="19"/>
      <c r="C88" s="19"/>
      <c r="D88" s="19"/>
      <c r="E88" s="19"/>
      <c r="F88" s="19" t="s">
        <v>777</v>
      </c>
      <c r="G88" s="19" t="s">
        <v>788</v>
      </c>
    </row>
    <row r="89" spans="1:7" x14ac:dyDescent="0.25">
      <c r="A89" s="19">
        <v>202428</v>
      </c>
      <c r="B89" s="19"/>
      <c r="C89" s="19"/>
      <c r="D89" s="19"/>
      <c r="E89" s="19"/>
      <c r="F89" s="19" t="s">
        <v>769</v>
      </c>
      <c r="G89" s="19"/>
    </row>
    <row r="90" spans="1:7" x14ac:dyDescent="0.25">
      <c r="A90" s="19">
        <v>202428</v>
      </c>
      <c r="B90" s="19" t="s">
        <v>403</v>
      </c>
      <c r="C90" s="19" t="s">
        <v>404</v>
      </c>
      <c r="D90" s="19" t="s">
        <v>405</v>
      </c>
      <c r="E90" s="19" t="s">
        <v>204</v>
      </c>
      <c r="F90" s="19"/>
      <c r="G90" s="19" t="s">
        <v>544</v>
      </c>
    </row>
    <row r="91" spans="1:7" x14ac:dyDescent="0.25">
      <c r="A91" s="19">
        <v>202429</v>
      </c>
      <c r="B91" s="19" t="s">
        <v>774</v>
      </c>
      <c r="C91" s="19" t="s">
        <v>775</v>
      </c>
      <c r="D91" s="19" t="s">
        <v>776</v>
      </c>
      <c r="E91" s="19" t="s">
        <v>205</v>
      </c>
      <c r="F91" s="19"/>
      <c r="G91" s="19" t="s">
        <v>801</v>
      </c>
    </row>
    <row r="92" spans="1:7" x14ac:dyDescent="0.25">
      <c r="A92" s="19">
        <v>202429</v>
      </c>
      <c r="B92" s="19"/>
      <c r="C92" s="19"/>
      <c r="D92" s="19"/>
      <c r="E92" s="19"/>
      <c r="F92" s="19" t="s">
        <v>777</v>
      </c>
      <c r="G92" s="19" t="s">
        <v>788</v>
      </c>
    </row>
    <row r="93" spans="1:7" x14ac:dyDescent="0.25">
      <c r="A93" s="19">
        <v>202429</v>
      </c>
      <c r="B93" s="19"/>
      <c r="C93" s="19"/>
      <c r="D93" s="19"/>
      <c r="E93" s="19"/>
      <c r="F93" s="19" t="s">
        <v>769</v>
      </c>
      <c r="G93" s="19" t="s">
        <v>770</v>
      </c>
    </row>
    <row r="94" spans="1:7" x14ac:dyDescent="0.25">
      <c r="A94" s="19">
        <v>202429</v>
      </c>
      <c r="B94" s="19"/>
      <c r="C94" s="19"/>
      <c r="D94" s="19"/>
      <c r="E94" s="19"/>
      <c r="F94" s="19" t="s">
        <v>806</v>
      </c>
      <c r="G94" s="19"/>
    </row>
    <row r="95" spans="1:7" x14ac:dyDescent="0.25">
      <c r="A95" s="20">
        <v>202430</v>
      </c>
      <c r="B95" s="20" t="s">
        <v>409</v>
      </c>
      <c r="C95" s="20" t="s">
        <v>410</v>
      </c>
      <c r="D95" s="20" t="s">
        <v>447</v>
      </c>
      <c r="E95" s="20" t="s">
        <v>204</v>
      </c>
      <c r="F95" s="20"/>
      <c r="G95" s="3" t="s">
        <v>485</v>
      </c>
    </row>
    <row r="96" spans="1:7" x14ac:dyDescent="0.25">
      <c r="A96" s="20">
        <v>202430</v>
      </c>
      <c r="B96" s="20" t="s">
        <v>820</v>
      </c>
      <c r="C96" s="20" t="s">
        <v>404</v>
      </c>
      <c r="D96" s="20" t="s">
        <v>821</v>
      </c>
      <c r="E96" s="20" t="s">
        <v>204</v>
      </c>
      <c r="F96" s="20"/>
      <c r="G96" s="20"/>
    </row>
    <row r="97" spans="1:7" x14ac:dyDescent="0.25">
      <c r="A97" s="20">
        <v>202431</v>
      </c>
      <c r="B97" s="20" t="s">
        <v>579</v>
      </c>
      <c r="C97" s="20" t="s">
        <v>271</v>
      </c>
      <c r="D97" s="20" t="s">
        <v>580</v>
      </c>
      <c r="E97" s="20" t="s">
        <v>205</v>
      </c>
      <c r="F97" s="20"/>
      <c r="G97" s="47" t="s">
        <v>581</v>
      </c>
    </row>
    <row r="98" spans="1:7" x14ac:dyDescent="0.25">
      <c r="A98" s="20">
        <v>202431</v>
      </c>
      <c r="B98" s="20" t="s">
        <v>829</v>
      </c>
      <c r="C98" s="20" t="s">
        <v>830</v>
      </c>
      <c r="D98" s="20" t="s">
        <v>831</v>
      </c>
      <c r="E98" s="20" t="s">
        <v>204</v>
      </c>
      <c r="F98" s="20"/>
      <c r="G98" s="20" t="s">
        <v>832</v>
      </c>
    </row>
    <row r="99" spans="1:7" x14ac:dyDescent="0.25">
      <c r="A99" s="20">
        <v>202432</v>
      </c>
      <c r="B99" s="20" t="s">
        <v>367</v>
      </c>
      <c r="C99" s="20" t="s">
        <v>368</v>
      </c>
      <c r="D99" s="20" t="s">
        <v>369</v>
      </c>
      <c r="E99" s="20" t="s">
        <v>205</v>
      </c>
      <c r="F99" s="20"/>
      <c r="G99" s="20" t="s">
        <v>548</v>
      </c>
    </row>
    <row r="100" spans="1:7" x14ac:dyDescent="0.25">
      <c r="A100" s="20">
        <v>202432</v>
      </c>
      <c r="B100" s="20" t="s">
        <v>475</v>
      </c>
      <c r="C100" s="20" t="s">
        <v>476</v>
      </c>
      <c r="D100" s="20" t="s">
        <v>477</v>
      </c>
      <c r="E100" s="20" t="s">
        <v>205</v>
      </c>
      <c r="F100" s="20"/>
      <c r="G100" s="20" t="s">
        <v>549</v>
      </c>
    </row>
    <row r="101" spans="1:7" x14ac:dyDescent="0.25">
      <c r="A101" s="20">
        <v>202432</v>
      </c>
      <c r="B101" s="20"/>
      <c r="C101" s="20"/>
      <c r="D101" s="20"/>
      <c r="E101" s="20"/>
      <c r="F101" s="20" t="s">
        <v>496</v>
      </c>
      <c r="G101" s="20" t="s">
        <v>497</v>
      </c>
    </row>
    <row r="102" spans="1:7" x14ac:dyDescent="0.25">
      <c r="A102" s="20">
        <v>202433</v>
      </c>
      <c r="B102" s="20" t="s">
        <v>475</v>
      </c>
      <c r="C102" s="20" t="s">
        <v>476</v>
      </c>
      <c r="D102" s="20" t="s">
        <v>477</v>
      </c>
      <c r="E102" s="20" t="s">
        <v>205</v>
      </c>
      <c r="F102" s="20"/>
      <c r="G102" s="20" t="s">
        <v>549</v>
      </c>
    </row>
    <row r="103" spans="1:7" x14ac:dyDescent="0.25">
      <c r="A103" s="20">
        <v>202433</v>
      </c>
      <c r="B103" s="20" t="s">
        <v>367</v>
      </c>
      <c r="C103" s="20" t="s">
        <v>368</v>
      </c>
      <c r="D103" s="20" t="s">
        <v>369</v>
      </c>
      <c r="E103" s="20" t="s">
        <v>205</v>
      </c>
      <c r="F103" s="20"/>
      <c r="G103" s="20" t="s">
        <v>548</v>
      </c>
    </row>
    <row r="104" spans="1:7" x14ac:dyDescent="0.25">
      <c r="A104" s="20">
        <v>202433</v>
      </c>
      <c r="B104" s="20"/>
      <c r="C104" s="20"/>
      <c r="D104" s="20"/>
      <c r="E104" s="20"/>
      <c r="F104" s="20" t="s">
        <v>496</v>
      </c>
      <c r="G104" s="20" t="s">
        <v>497</v>
      </c>
    </row>
    <row r="105" spans="1:7" x14ac:dyDescent="0.25">
      <c r="A105" s="20">
        <v>202434</v>
      </c>
      <c r="B105" s="20" t="s">
        <v>475</v>
      </c>
      <c r="C105" s="20" t="s">
        <v>476</v>
      </c>
      <c r="D105" s="20" t="s">
        <v>477</v>
      </c>
      <c r="E105" s="20" t="s">
        <v>205</v>
      </c>
      <c r="F105" s="20"/>
      <c r="G105" s="20" t="s">
        <v>549</v>
      </c>
    </row>
    <row r="106" spans="1:7" x14ac:dyDescent="0.25">
      <c r="A106" s="20">
        <v>202434</v>
      </c>
      <c r="B106" s="20"/>
      <c r="C106" s="20"/>
      <c r="D106" s="20"/>
      <c r="E106" s="20"/>
      <c r="F106" s="20" t="s">
        <v>496</v>
      </c>
      <c r="G106" s="20" t="s">
        <v>497</v>
      </c>
    </row>
    <row r="107" spans="1:7" x14ac:dyDescent="0.25">
      <c r="A107" s="20">
        <v>202434</v>
      </c>
      <c r="B107" s="20"/>
      <c r="C107" s="20"/>
      <c r="D107" s="20"/>
      <c r="E107" s="20"/>
      <c r="F107" s="20" t="s">
        <v>706</v>
      </c>
      <c r="G107" s="20" t="s">
        <v>718</v>
      </c>
    </row>
    <row r="108" spans="1:7" x14ac:dyDescent="0.25">
      <c r="A108" s="20">
        <v>202435</v>
      </c>
      <c r="B108" s="20"/>
      <c r="C108" s="20"/>
      <c r="D108" s="20"/>
      <c r="E108" s="20"/>
      <c r="F108" s="20" t="s">
        <v>496</v>
      </c>
      <c r="G108" s="20" t="s">
        <v>497</v>
      </c>
    </row>
    <row r="109" spans="1:7" x14ac:dyDescent="0.25">
      <c r="A109" s="20">
        <v>202435</v>
      </c>
      <c r="B109" s="20" t="s">
        <v>475</v>
      </c>
      <c r="C109" s="20" t="s">
        <v>476</v>
      </c>
      <c r="D109" s="20" t="s">
        <v>477</v>
      </c>
      <c r="E109" s="20" t="s">
        <v>205</v>
      </c>
      <c r="F109" s="20"/>
      <c r="G109" s="20" t="s">
        <v>549</v>
      </c>
    </row>
    <row r="110" spans="1:7" x14ac:dyDescent="0.25">
      <c r="A110" s="20">
        <v>202435</v>
      </c>
      <c r="B110" s="20"/>
      <c r="C110" s="20"/>
      <c r="D110" s="20"/>
      <c r="E110" s="20"/>
      <c r="F110" s="20" t="s">
        <v>706</v>
      </c>
      <c r="G110" s="20" t="s">
        <v>718</v>
      </c>
    </row>
    <row r="111" spans="1:7" x14ac:dyDescent="0.25">
      <c r="A111" s="20">
        <v>202436</v>
      </c>
      <c r="B111" s="20" t="s">
        <v>475</v>
      </c>
      <c r="C111" s="20" t="s">
        <v>476</v>
      </c>
      <c r="D111" s="20" t="s">
        <v>477</v>
      </c>
      <c r="E111" s="20" t="s">
        <v>205</v>
      </c>
      <c r="F111" s="20"/>
      <c r="G111" s="20" t="s">
        <v>549</v>
      </c>
    </row>
    <row r="112" spans="1:7" x14ac:dyDescent="0.25">
      <c r="A112" s="20">
        <v>202436</v>
      </c>
      <c r="B112" s="20" t="s">
        <v>409</v>
      </c>
      <c r="C112" s="20" t="s">
        <v>410</v>
      </c>
      <c r="D112" s="20" t="s">
        <v>447</v>
      </c>
      <c r="E112" s="20" t="s">
        <v>204</v>
      </c>
      <c r="F112" s="20"/>
      <c r="G112" s="3" t="s">
        <v>485</v>
      </c>
    </row>
    <row r="113" spans="1:7" x14ac:dyDescent="0.25">
      <c r="A113" s="20">
        <v>202436</v>
      </c>
      <c r="B113" s="20"/>
      <c r="C113" s="20"/>
      <c r="D113" s="20"/>
      <c r="E113" s="20"/>
      <c r="F113" s="20" t="s">
        <v>496</v>
      </c>
      <c r="G113" s="20" t="s">
        <v>497</v>
      </c>
    </row>
    <row r="114" spans="1:7" x14ac:dyDescent="0.25">
      <c r="A114" s="20">
        <v>202437</v>
      </c>
      <c r="B114" s="20" t="s">
        <v>409</v>
      </c>
      <c r="C114" s="20" t="s">
        <v>410</v>
      </c>
      <c r="D114" s="20" t="s">
        <v>447</v>
      </c>
      <c r="E114" s="20" t="s">
        <v>204</v>
      </c>
      <c r="F114" s="20"/>
      <c r="G114" s="3" t="s">
        <v>485</v>
      </c>
    </row>
    <row r="115" spans="1:7" x14ac:dyDescent="0.25">
      <c r="A115" s="20">
        <v>202437</v>
      </c>
      <c r="B115" s="20" t="s">
        <v>475</v>
      </c>
      <c r="C115" s="20" t="s">
        <v>476</v>
      </c>
      <c r="D115" s="20" t="s">
        <v>477</v>
      </c>
      <c r="E115" s="20" t="s">
        <v>205</v>
      </c>
      <c r="F115" s="20"/>
      <c r="G115" s="20" t="s">
        <v>549</v>
      </c>
    </row>
    <row r="116" spans="1:7" x14ac:dyDescent="0.25">
      <c r="A116" s="20">
        <v>202437</v>
      </c>
      <c r="B116" s="20"/>
      <c r="C116" s="20"/>
      <c r="D116" s="20"/>
      <c r="E116" s="20"/>
      <c r="F116" s="20" t="s">
        <v>496</v>
      </c>
      <c r="G116" s="20" t="s">
        <v>497</v>
      </c>
    </row>
    <row r="117" spans="1:7" x14ac:dyDescent="0.25">
      <c r="A117">
        <v>202438</v>
      </c>
      <c r="B117" s="21" t="s">
        <v>893</v>
      </c>
      <c r="C117" s="21" t="s">
        <v>894</v>
      </c>
      <c r="D117" s="21" t="s">
        <v>895</v>
      </c>
      <c r="E117" s="21"/>
      <c r="F117" s="21"/>
      <c r="G117" s="21" t="s">
        <v>896</v>
      </c>
    </row>
    <row r="118" spans="1:7" x14ac:dyDescent="0.25">
      <c r="A118">
        <v>202438</v>
      </c>
      <c r="B118" s="21"/>
      <c r="C118" s="21"/>
      <c r="D118" s="21"/>
      <c r="E118" s="21"/>
      <c r="F118" s="21" t="s">
        <v>900</v>
      </c>
      <c r="G118" s="21"/>
    </row>
    <row r="119" spans="1:7" x14ac:dyDescent="0.25">
      <c r="A119">
        <v>202439</v>
      </c>
      <c r="B119" s="21" t="s">
        <v>403</v>
      </c>
      <c r="C119" s="21" t="s">
        <v>404</v>
      </c>
      <c r="D119" s="21" t="s">
        <v>405</v>
      </c>
      <c r="E119" s="21"/>
      <c r="F119" s="21"/>
      <c r="G119" s="21" t="s">
        <v>544</v>
      </c>
    </row>
    <row r="120" spans="1:7" x14ac:dyDescent="0.25">
      <c r="A120">
        <v>202440</v>
      </c>
      <c r="B120" s="21" t="s">
        <v>403</v>
      </c>
      <c r="C120" s="21" t="s">
        <v>404</v>
      </c>
      <c r="D120" s="21" t="s">
        <v>405</v>
      </c>
      <c r="E120" s="21" t="s">
        <v>204</v>
      </c>
      <c r="F120" s="21"/>
      <c r="G120" s="21" t="s">
        <v>544</v>
      </c>
    </row>
    <row r="121" spans="1:7" x14ac:dyDescent="0.25">
      <c r="A121">
        <v>202440</v>
      </c>
      <c r="B121" s="21" t="s">
        <v>579</v>
      </c>
      <c r="C121" s="21" t="s">
        <v>271</v>
      </c>
      <c r="D121" s="21" t="s">
        <v>580</v>
      </c>
      <c r="E121" s="21" t="s">
        <v>205</v>
      </c>
      <c r="F121" s="21"/>
      <c r="G121" s="21" t="s">
        <v>581</v>
      </c>
    </row>
    <row r="122" spans="1:7" x14ac:dyDescent="0.25">
      <c r="A122" s="21">
        <v>202440</v>
      </c>
      <c r="B122" s="21" t="s">
        <v>820</v>
      </c>
      <c r="C122" s="21" t="s">
        <v>404</v>
      </c>
      <c r="D122" s="21" t="s">
        <v>821</v>
      </c>
      <c r="E122" s="21" t="s">
        <v>204</v>
      </c>
      <c r="F122" s="21"/>
      <c r="G122" s="21"/>
    </row>
    <row r="123" spans="1:7" x14ac:dyDescent="0.25">
      <c r="A123" s="23">
        <v>202441</v>
      </c>
      <c r="B123" s="23" t="s">
        <v>820</v>
      </c>
      <c r="C123" s="23" t="s">
        <v>404</v>
      </c>
      <c r="D123" s="23" t="s">
        <v>821</v>
      </c>
      <c r="E123" s="23" t="s">
        <v>204</v>
      </c>
      <c r="F123" s="23"/>
      <c r="G123" s="23"/>
    </row>
    <row r="124" spans="1:7" x14ac:dyDescent="0.25">
      <c r="A124" s="23">
        <v>202441</v>
      </c>
      <c r="B124" s="23" t="s">
        <v>579</v>
      </c>
      <c r="C124" s="23" t="s">
        <v>271</v>
      </c>
      <c r="D124" s="23" t="s">
        <v>580</v>
      </c>
      <c r="E124" s="23" t="s">
        <v>205</v>
      </c>
      <c r="F124" s="23"/>
      <c r="G124" s="23" t="s">
        <v>581</v>
      </c>
    </row>
    <row r="125" spans="1:7" x14ac:dyDescent="0.25">
      <c r="A125" s="23">
        <v>202441</v>
      </c>
      <c r="B125" s="23" t="s">
        <v>403</v>
      </c>
      <c r="C125" s="23" t="s">
        <v>404</v>
      </c>
      <c r="D125" s="23" t="s">
        <v>405</v>
      </c>
      <c r="E125" s="23" t="s">
        <v>204</v>
      </c>
      <c r="F125" s="23"/>
      <c r="G125" s="23" t="s">
        <v>544</v>
      </c>
    </row>
    <row r="126" spans="1:7" x14ac:dyDescent="0.25">
      <c r="A126" s="23">
        <v>202442</v>
      </c>
      <c r="B126" s="23" t="s">
        <v>757</v>
      </c>
      <c r="C126" s="23" t="s">
        <v>408</v>
      </c>
      <c r="D126" s="23" t="s">
        <v>758</v>
      </c>
      <c r="E126" s="23" t="s">
        <v>204</v>
      </c>
      <c r="F126" s="23"/>
      <c r="G126" s="3" t="s">
        <v>964</v>
      </c>
    </row>
    <row r="127" spans="1:7" x14ac:dyDescent="0.25">
      <c r="A127" s="23">
        <v>202442</v>
      </c>
      <c r="B127" s="23" t="s">
        <v>367</v>
      </c>
      <c r="C127" s="23" t="s">
        <v>368</v>
      </c>
      <c r="D127" s="23" t="s">
        <v>369</v>
      </c>
      <c r="E127" s="23" t="s">
        <v>205</v>
      </c>
      <c r="F127" s="23"/>
      <c r="G127" s="23" t="s">
        <v>548</v>
      </c>
    </row>
    <row r="128" spans="1:7" x14ac:dyDescent="0.25">
      <c r="A128" s="23">
        <v>202442</v>
      </c>
      <c r="B128" s="23" t="s">
        <v>941</v>
      </c>
      <c r="C128" s="23" t="s">
        <v>606</v>
      </c>
      <c r="D128" s="23" t="s">
        <v>942</v>
      </c>
      <c r="E128" s="23" t="s">
        <v>204</v>
      </c>
      <c r="F128" s="23"/>
      <c r="G128" s="23" t="s">
        <v>943</v>
      </c>
    </row>
    <row r="129" spans="1:7" x14ac:dyDescent="0.25">
      <c r="A129" s="23">
        <v>202443</v>
      </c>
      <c r="B129" s="23" t="s">
        <v>941</v>
      </c>
      <c r="C129" s="23" t="s">
        <v>606</v>
      </c>
      <c r="D129" s="23" t="s">
        <v>942</v>
      </c>
      <c r="E129" s="23" t="s">
        <v>204</v>
      </c>
      <c r="F129" s="23"/>
      <c r="G129" s="23" t="s">
        <v>943</v>
      </c>
    </row>
    <row r="130" spans="1:7" x14ac:dyDescent="0.25">
      <c r="A130" s="23">
        <v>202443</v>
      </c>
      <c r="B130" s="23" t="s">
        <v>367</v>
      </c>
      <c r="C130" s="23" t="s">
        <v>368</v>
      </c>
      <c r="D130" s="23" t="s">
        <v>369</v>
      </c>
      <c r="E130" s="23" t="s">
        <v>205</v>
      </c>
      <c r="F130" s="23"/>
      <c r="G130" s="23" t="s">
        <v>548</v>
      </c>
    </row>
    <row r="131" spans="1:7" x14ac:dyDescent="0.25">
      <c r="A131" s="23">
        <v>202443</v>
      </c>
      <c r="B131" s="23" t="s">
        <v>403</v>
      </c>
      <c r="C131" s="23" t="s">
        <v>404</v>
      </c>
      <c r="D131" s="23" t="s">
        <v>405</v>
      </c>
      <c r="E131" s="23" t="s">
        <v>204</v>
      </c>
      <c r="F131" s="23"/>
      <c r="G131" s="23" t="s">
        <v>544</v>
      </c>
    </row>
    <row r="132" spans="1:7" x14ac:dyDescent="0.25">
      <c r="A132" s="23">
        <v>202444</v>
      </c>
      <c r="B132" s="23" t="s">
        <v>367</v>
      </c>
      <c r="C132" s="23" t="s">
        <v>368</v>
      </c>
      <c r="D132" s="23" t="s">
        <v>369</v>
      </c>
      <c r="E132" s="23" t="s">
        <v>205</v>
      </c>
      <c r="F132" s="23"/>
      <c r="G132" s="23" t="s">
        <v>548</v>
      </c>
    </row>
    <row r="133" spans="1:7" x14ac:dyDescent="0.25">
      <c r="A133" s="23">
        <v>202444</v>
      </c>
      <c r="B133" s="23" t="s">
        <v>757</v>
      </c>
      <c r="C133" s="23" t="s">
        <v>408</v>
      </c>
      <c r="D133" s="23" t="s">
        <v>758</v>
      </c>
      <c r="E133" s="23" t="s">
        <v>204</v>
      </c>
      <c r="F133" s="23"/>
      <c r="G133" s="3" t="s">
        <v>964</v>
      </c>
    </row>
    <row r="134" spans="1:7" x14ac:dyDescent="0.25">
      <c r="A134" s="23">
        <v>202444</v>
      </c>
      <c r="B134" s="23" t="s">
        <v>403</v>
      </c>
      <c r="C134" s="23" t="s">
        <v>404</v>
      </c>
      <c r="D134" s="23" t="s">
        <v>405</v>
      </c>
      <c r="E134" s="23" t="s">
        <v>204</v>
      </c>
      <c r="F134" s="23"/>
      <c r="G134" s="23" t="s">
        <v>544</v>
      </c>
    </row>
    <row r="135" spans="1:7" x14ac:dyDescent="0.25">
      <c r="A135" s="24">
        <v>202445</v>
      </c>
      <c r="B135" s="24" t="s">
        <v>757</v>
      </c>
      <c r="C135" s="24" t="s">
        <v>408</v>
      </c>
      <c r="D135" s="24" t="s">
        <v>758</v>
      </c>
      <c r="E135" s="24" t="s">
        <v>204</v>
      </c>
      <c r="F135" s="24"/>
      <c r="G135" s="3" t="s">
        <v>964</v>
      </c>
    </row>
    <row r="136" spans="1:7" x14ac:dyDescent="0.25">
      <c r="A136" s="24">
        <v>202445</v>
      </c>
      <c r="B136" s="24" t="s">
        <v>403</v>
      </c>
      <c r="C136" s="24" t="s">
        <v>404</v>
      </c>
      <c r="D136" s="24" t="s">
        <v>405</v>
      </c>
      <c r="E136" s="24" t="s">
        <v>204</v>
      </c>
      <c r="F136" s="24"/>
      <c r="G136" s="24" t="s">
        <v>544</v>
      </c>
    </row>
    <row r="137" spans="1:7" x14ac:dyDescent="0.25">
      <c r="A137" s="24">
        <v>202445</v>
      </c>
      <c r="B137" s="24" t="s">
        <v>941</v>
      </c>
      <c r="C137" s="24" t="s">
        <v>606</v>
      </c>
      <c r="D137" s="24" t="s">
        <v>942</v>
      </c>
      <c r="E137" s="24" t="s">
        <v>204</v>
      </c>
      <c r="F137" s="24"/>
      <c r="G137" s="24" t="s">
        <v>943</v>
      </c>
    </row>
    <row r="138" spans="1:7" x14ac:dyDescent="0.25">
      <c r="A138" s="24">
        <v>202446</v>
      </c>
      <c r="B138" s="24" t="s">
        <v>409</v>
      </c>
      <c r="C138" s="24" t="s">
        <v>410</v>
      </c>
      <c r="D138" s="24" t="s">
        <v>447</v>
      </c>
      <c r="E138" s="24" t="s">
        <v>204</v>
      </c>
      <c r="F138" s="24"/>
      <c r="G138" s="3" t="s">
        <v>485</v>
      </c>
    </row>
    <row r="139" spans="1:7" x14ac:dyDescent="0.25">
      <c r="A139" s="24">
        <v>202446</v>
      </c>
      <c r="B139" s="24" t="s">
        <v>403</v>
      </c>
      <c r="C139" s="24" t="s">
        <v>404</v>
      </c>
      <c r="D139" s="24" t="s">
        <v>405</v>
      </c>
      <c r="E139" s="24" t="s">
        <v>204</v>
      </c>
      <c r="F139" s="24"/>
      <c r="G139" s="24" t="s">
        <v>544</v>
      </c>
    </row>
    <row r="140" spans="1:7" x14ac:dyDescent="0.25">
      <c r="A140" s="24">
        <v>202447</v>
      </c>
      <c r="B140" s="24" t="s">
        <v>993</v>
      </c>
      <c r="C140" s="24" t="s">
        <v>994</v>
      </c>
      <c r="D140" s="24" t="s">
        <v>995</v>
      </c>
      <c r="E140" s="24"/>
      <c r="F140" s="24"/>
      <c r="G140" s="47" t="s">
        <v>1004</v>
      </c>
    </row>
    <row r="141" spans="1:7" x14ac:dyDescent="0.25">
      <c r="A141" s="24">
        <v>202447</v>
      </c>
      <c r="B141" s="24" t="s">
        <v>365</v>
      </c>
      <c r="C141" s="24" t="s">
        <v>265</v>
      </c>
      <c r="D141" s="24" t="s">
        <v>366</v>
      </c>
      <c r="E141" s="24" t="s">
        <v>204</v>
      </c>
      <c r="F141" s="24"/>
      <c r="G141" s="3" t="s">
        <v>384</v>
      </c>
    </row>
    <row r="142" spans="1:7" x14ac:dyDescent="0.25">
      <c r="A142" s="24">
        <v>202447</v>
      </c>
      <c r="B142" s="24" t="s">
        <v>403</v>
      </c>
      <c r="C142" s="24" t="s">
        <v>404</v>
      </c>
      <c r="D142" s="24" t="s">
        <v>405</v>
      </c>
      <c r="E142" s="24" t="s">
        <v>204</v>
      </c>
      <c r="F142" s="24"/>
      <c r="G142" s="24" t="s">
        <v>544</v>
      </c>
    </row>
    <row r="143" spans="1:7" x14ac:dyDescent="0.25">
      <c r="A143" s="24">
        <v>202448</v>
      </c>
      <c r="B143" s="24" t="s">
        <v>365</v>
      </c>
      <c r="C143" s="24" t="s">
        <v>265</v>
      </c>
      <c r="D143" s="24" t="s">
        <v>366</v>
      </c>
      <c r="E143" s="24" t="s">
        <v>204</v>
      </c>
      <c r="F143" s="24"/>
      <c r="G143" s="3" t="s">
        <v>384</v>
      </c>
    </row>
    <row r="144" spans="1:7" x14ac:dyDescent="0.25">
      <c r="A144" s="24">
        <v>202448</v>
      </c>
      <c r="B144" s="24" t="s">
        <v>403</v>
      </c>
      <c r="C144" s="24" t="s">
        <v>404</v>
      </c>
      <c r="D144" s="24" t="s">
        <v>405</v>
      </c>
      <c r="E144" s="24" t="s">
        <v>204</v>
      </c>
      <c r="F144" s="24"/>
      <c r="G144" s="24" t="s">
        <v>544</v>
      </c>
    </row>
    <row r="145" spans="1:7" x14ac:dyDescent="0.25">
      <c r="A145" s="24">
        <v>202448</v>
      </c>
      <c r="B145" s="24" t="s">
        <v>993</v>
      </c>
      <c r="C145" s="24" t="s">
        <v>994</v>
      </c>
      <c r="D145" s="24" t="s">
        <v>995</v>
      </c>
      <c r="E145" s="24" t="s">
        <v>204</v>
      </c>
      <c r="F145" s="24"/>
      <c r="G145" s="24" t="s">
        <v>1004</v>
      </c>
    </row>
    <row r="146" spans="1:7" x14ac:dyDescent="0.25">
      <c r="A146" s="24">
        <v>202449</v>
      </c>
      <c r="B146" s="24"/>
      <c r="C146" s="24"/>
      <c r="D146" s="24"/>
      <c r="E146" s="24"/>
      <c r="F146" s="24" t="s">
        <v>707</v>
      </c>
      <c r="G146" s="24" t="s">
        <v>731</v>
      </c>
    </row>
    <row r="147" spans="1:7" x14ac:dyDescent="0.25">
      <c r="A147" s="24">
        <v>202449</v>
      </c>
      <c r="B147" s="24" t="s">
        <v>893</v>
      </c>
      <c r="C147" s="24" t="s">
        <v>894</v>
      </c>
      <c r="D147" s="24" t="s">
        <v>895</v>
      </c>
      <c r="E147" s="24" t="s">
        <v>204</v>
      </c>
      <c r="F147" s="24"/>
      <c r="G147" s="24" t="s">
        <v>896</v>
      </c>
    </row>
    <row r="148" spans="1:7" x14ac:dyDescent="0.25">
      <c r="A148" s="24">
        <v>202449</v>
      </c>
      <c r="B148" s="24" t="s">
        <v>1014</v>
      </c>
      <c r="C148" s="24" t="s">
        <v>476</v>
      </c>
      <c r="D148" s="24" t="s">
        <v>942</v>
      </c>
      <c r="E148" s="24" t="s">
        <v>204</v>
      </c>
      <c r="F148" s="24"/>
      <c r="G148" s="24" t="s">
        <v>1015</v>
      </c>
    </row>
    <row r="149" spans="1:7" x14ac:dyDescent="0.25">
      <c r="A149" s="24">
        <v>202450</v>
      </c>
      <c r="B149" s="24"/>
      <c r="C149" s="24"/>
      <c r="D149" s="24"/>
      <c r="E149" s="24"/>
      <c r="F149" s="24" t="s">
        <v>900</v>
      </c>
      <c r="G149" s="24" t="s">
        <v>1110</v>
      </c>
    </row>
    <row r="150" spans="1:7" x14ac:dyDescent="0.25">
      <c r="A150" s="24">
        <v>202450</v>
      </c>
      <c r="B150" s="24" t="s">
        <v>893</v>
      </c>
      <c r="C150" s="24" t="s">
        <v>894</v>
      </c>
      <c r="D150" s="24" t="s">
        <v>895</v>
      </c>
      <c r="E150" s="24" t="s">
        <v>204</v>
      </c>
      <c r="F150" s="24"/>
      <c r="G150" s="24" t="s">
        <v>896</v>
      </c>
    </row>
    <row r="151" spans="1:7" x14ac:dyDescent="0.25">
      <c r="A151" s="24">
        <v>202450</v>
      </c>
      <c r="B151" s="24" t="s">
        <v>1014</v>
      </c>
      <c r="C151" s="24" t="s">
        <v>476</v>
      </c>
      <c r="D151" s="24" t="s">
        <v>942</v>
      </c>
      <c r="E151" s="24" t="s">
        <v>204</v>
      </c>
      <c r="F151" s="24"/>
      <c r="G151" s="24" t="s">
        <v>1015</v>
      </c>
    </row>
    <row r="152" spans="1:7" x14ac:dyDescent="0.25">
      <c r="A152" s="24">
        <v>202451</v>
      </c>
      <c r="B152" s="24" t="s">
        <v>409</v>
      </c>
      <c r="C152" s="24" t="s">
        <v>410</v>
      </c>
      <c r="D152" s="24" t="s">
        <v>447</v>
      </c>
      <c r="E152" s="24" t="s">
        <v>204</v>
      </c>
      <c r="F152" s="24"/>
      <c r="G152" s="3" t="s">
        <v>485</v>
      </c>
    </row>
    <row r="153" spans="1:7" x14ac:dyDescent="0.25">
      <c r="A153" s="24">
        <v>202451</v>
      </c>
      <c r="B153" s="24" t="s">
        <v>820</v>
      </c>
      <c r="C153" s="24" t="s">
        <v>404</v>
      </c>
      <c r="D153" s="24" t="s">
        <v>821</v>
      </c>
      <c r="E153" s="24" t="s">
        <v>204</v>
      </c>
      <c r="F153" s="24"/>
      <c r="G153" s="24"/>
    </row>
    <row r="154" spans="1:7" x14ac:dyDescent="0.25">
      <c r="A154" s="25">
        <v>202452</v>
      </c>
      <c r="B154" s="25"/>
      <c r="C154" s="25"/>
      <c r="D154" s="25"/>
      <c r="E154" s="25"/>
      <c r="F154" s="25" t="s">
        <v>624</v>
      </c>
      <c r="G154" s="25" t="s">
        <v>625</v>
      </c>
    </row>
    <row r="155" spans="1:7" x14ac:dyDescent="0.25">
      <c r="A155" s="25">
        <v>202453</v>
      </c>
      <c r="B155" s="25" t="s">
        <v>594</v>
      </c>
      <c r="C155" s="25" t="s">
        <v>595</v>
      </c>
      <c r="D155" s="25" t="s">
        <v>596</v>
      </c>
      <c r="E155" s="25" t="s">
        <v>204</v>
      </c>
      <c r="F155" s="25"/>
      <c r="G155" s="25" t="s">
        <v>597</v>
      </c>
    </row>
    <row r="156" spans="1:7" x14ac:dyDescent="0.25">
      <c r="A156" s="25">
        <v>202453</v>
      </c>
      <c r="B156" s="25" t="s">
        <v>605</v>
      </c>
      <c r="C156" s="25" t="s">
        <v>606</v>
      </c>
      <c r="D156" s="25" t="s">
        <v>607</v>
      </c>
      <c r="E156" s="25" t="s">
        <v>204</v>
      </c>
      <c r="F156" s="25"/>
      <c r="G156" s="25" t="s">
        <v>680</v>
      </c>
    </row>
    <row r="157" spans="1:7" x14ac:dyDescent="0.25">
      <c r="A157" s="25">
        <v>202453</v>
      </c>
      <c r="B157" s="25" t="s">
        <v>670</v>
      </c>
      <c r="C157" s="25" t="s">
        <v>476</v>
      </c>
      <c r="D157" s="25" t="s">
        <v>671</v>
      </c>
      <c r="E157" s="25" t="s">
        <v>205</v>
      </c>
      <c r="F157" s="25"/>
      <c r="G157" s="47" t="s">
        <v>690</v>
      </c>
    </row>
    <row r="158" spans="1:7" x14ac:dyDescent="0.25">
      <c r="A158" s="25">
        <v>202454</v>
      </c>
      <c r="B158" s="25" t="s">
        <v>670</v>
      </c>
      <c r="C158" s="25" t="s">
        <v>476</v>
      </c>
      <c r="D158" s="25" t="s">
        <v>671</v>
      </c>
      <c r="E158" s="25" t="s">
        <v>205</v>
      </c>
      <c r="F158" s="25"/>
      <c r="G158" s="47" t="s">
        <v>690</v>
      </c>
    </row>
    <row r="159" spans="1:7" x14ac:dyDescent="0.25">
      <c r="A159" s="25">
        <v>202454</v>
      </c>
      <c r="B159" s="25" t="s">
        <v>594</v>
      </c>
      <c r="C159" s="25" t="s">
        <v>595</v>
      </c>
      <c r="D159" s="25" t="s">
        <v>596</v>
      </c>
      <c r="E159" s="25" t="s">
        <v>204</v>
      </c>
      <c r="F159" s="25"/>
      <c r="G159" s="25" t="s">
        <v>597</v>
      </c>
    </row>
    <row r="160" spans="1:7" x14ac:dyDescent="0.25">
      <c r="A160" s="25">
        <v>202454</v>
      </c>
      <c r="B160" s="25" t="s">
        <v>605</v>
      </c>
      <c r="C160" s="25" t="s">
        <v>606</v>
      </c>
      <c r="D160" s="25" t="s">
        <v>607</v>
      </c>
      <c r="E160" s="25" t="s">
        <v>204</v>
      </c>
      <c r="F160" s="25"/>
      <c r="G160" s="25" t="s">
        <v>680</v>
      </c>
    </row>
    <row r="161" spans="1:7" x14ac:dyDescent="0.25">
      <c r="A161" s="25">
        <v>202455</v>
      </c>
      <c r="B161" s="25" t="s">
        <v>475</v>
      </c>
      <c r="C161" s="25" t="s">
        <v>476</v>
      </c>
      <c r="D161" s="25" t="s">
        <v>477</v>
      </c>
      <c r="E161" s="25" t="s">
        <v>205</v>
      </c>
      <c r="F161" s="25"/>
      <c r="G161" s="25" t="s">
        <v>549</v>
      </c>
    </row>
    <row r="162" spans="1:7" x14ac:dyDescent="0.25">
      <c r="A162" s="25">
        <v>202455</v>
      </c>
      <c r="B162" s="25" t="s">
        <v>893</v>
      </c>
      <c r="C162" s="25" t="s">
        <v>894</v>
      </c>
      <c r="D162" s="25" t="s">
        <v>895</v>
      </c>
      <c r="E162" s="25" t="s">
        <v>204</v>
      </c>
      <c r="F162" s="25"/>
      <c r="G162" s="25" t="s">
        <v>896</v>
      </c>
    </row>
    <row r="163" spans="1:7" x14ac:dyDescent="0.25">
      <c r="A163" s="25">
        <v>202455</v>
      </c>
      <c r="B163" s="25" t="s">
        <v>430</v>
      </c>
      <c r="C163" s="25" t="s">
        <v>410</v>
      </c>
      <c r="D163" s="25" t="s">
        <v>432</v>
      </c>
      <c r="E163" s="25" t="s">
        <v>204</v>
      </c>
      <c r="F163" s="25"/>
      <c r="G163" s="3" t="s">
        <v>437</v>
      </c>
    </row>
    <row r="164" spans="1:7" x14ac:dyDescent="0.25">
      <c r="A164" s="25">
        <v>202456</v>
      </c>
      <c r="B164" s="25" t="s">
        <v>579</v>
      </c>
      <c r="C164" s="25" t="s">
        <v>271</v>
      </c>
      <c r="D164" s="25" t="s">
        <v>580</v>
      </c>
      <c r="E164" s="25" t="s">
        <v>205</v>
      </c>
      <c r="F164" s="25"/>
      <c r="G164" s="25" t="s">
        <v>581</v>
      </c>
    </row>
    <row r="165" spans="1:7" x14ac:dyDescent="0.25">
      <c r="A165" s="25">
        <v>202456</v>
      </c>
      <c r="B165" s="25"/>
      <c r="C165" s="25"/>
      <c r="D165" s="25"/>
      <c r="E165" s="25"/>
      <c r="F165" s="25" t="s">
        <v>1181</v>
      </c>
      <c r="G165" s="25" t="s">
        <v>1182</v>
      </c>
    </row>
    <row r="166" spans="1:7" x14ac:dyDescent="0.25">
      <c r="A166" s="25">
        <v>202456</v>
      </c>
      <c r="B166" s="25"/>
      <c r="C166" s="25"/>
      <c r="D166" s="25"/>
      <c r="E166" s="25"/>
      <c r="F166" s="25" t="s">
        <v>705</v>
      </c>
      <c r="G166" s="25"/>
    </row>
    <row r="167" spans="1:7" x14ac:dyDescent="0.25">
      <c r="A167" s="25">
        <v>202457</v>
      </c>
      <c r="B167" s="25" t="s">
        <v>829</v>
      </c>
      <c r="C167" s="25" t="s">
        <v>830</v>
      </c>
      <c r="D167" s="25" t="s">
        <v>831</v>
      </c>
      <c r="E167" s="25" t="s">
        <v>204</v>
      </c>
      <c r="F167" s="25"/>
      <c r="G167" s="25" t="s">
        <v>832</v>
      </c>
    </row>
    <row r="168" spans="1:7" x14ac:dyDescent="0.25">
      <c r="A168" s="25">
        <v>202457</v>
      </c>
      <c r="B168" s="25" t="s">
        <v>475</v>
      </c>
      <c r="C168" s="25" t="s">
        <v>476</v>
      </c>
      <c r="D168" s="25" t="s">
        <v>477</v>
      </c>
      <c r="E168" s="25" t="s">
        <v>205</v>
      </c>
      <c r="F168" s="25"/>
      <c r="G168" s="25" t="s">
        <v>549</v>
      </c>
    </row>
    <row r="169" spans="1:7" x14ac:dyDescent="0.25">
      <c r="A169" s="25">
        <v>202457</v>
      </c>
      <c r="B169" s="25" t="s">
        <v>403</v>
      </c>
      <c r="C169" s="25" t="s">
        <v>404</v>
      </c>
      <c r="D169" s="25" t="s">
        <v>405</v>
      </c>
      <c r="E169" s="25" t="s">
        <v>204</v>
      </c>
      <c r="F169" s="25"/>
      <c r="G169" s="25" t="s">
        <v>544</v>
      </c>
    </row>
    <row r="170" spans="1:7" x14ac:dyDescent="0.25">
      <c r="A170" s="25">
        <v>202458</v>
      </c>
      <c r="B170" s="25" t="s">
        <v>993</v>
      </c>
      <c r="C170" s="25" t="s">
        <v>994</v>
      </c>
      <c r="D170" s="25" t="s">
        <v>995</v>
      </c>
      <c r="E170" s="25" t="s">
        <v>204</v>
      </c>
      <c r="F170" s="25"/>
      <c r="G170" s="25" t="s">
        <v>1004</v>
      </c>
    </row>
    <row r="171" spans="1:7" x14ac:dyDescent="0.25">
      <c r="A171" s="25">
        <v>202458</v>
      </c>
      <c r="B171" s="25" t="s">
        <v>403</v>
      </c>
      <c r="C171" s="25" t="s">
        <v>404</v>
      </c>
      <c r="D171" s="25" t="s">
        <v>405</v>
      </c>
      <c r="E171" s="25" t="s">
        <v>204</v>
      </c>
      <c r="F171" s="25"/>
      <c r="G171" s="25" t="s">
        <v>544</v>
      </c>
    </row>
    <row r="172" spans="1:7" x14ac:dyDescent="0.25">
      <c r="A172" s="25">
        <v>202458</v>
      </c>
      <c r="B172" s="25"/>
      <c r="C172" s="25"/>
      <c r="D172" s="25"/>
      <c r="E172" s="25"/>
      <c r="F172" s="25" t="s">
        <v>707</v>
      </c>
      <c r="G172" s="25" t="s">
        <v>731</v>
      </c>
    </row>
    <row r="173" spans="1:7" x14ac:dyDescent="0.25">
      <c r="A173" s="25">
        <v>202459</v>
      </c>
      <c r="B173" s="25" t="s">
        <v>524</v>
      </c>
      <c r="C173" s="25" t="s">
        <v>525</v>
      </c>
      <c r="D173" s="25" t="s">
        <v>526</v>
      </c>
      <c r="E173" s="25" t="s">
        <v>205</v>
      </c>
      <c r="F173" s="25"/>
      <c r="G173" s="25" t="s">
        <v>527</v>
      </c>
    </row>
    <row r="174" spans="1:7" x14ac:dyDescent="0.25">
      <c r="A174" s="25">
        <v>202459</v>
      </c>
      <c r="B174" s="25" t="s">
        <v>1218</v>
      </c>
      <c r="C174" s="25" t="s">
        <v>1219</v>
      </c>
      <c r="D174" s="25" t="s">
        <v>1220</v>
      </c>
      <c r="E174" s="25" t="s">
        <v>205</v>
      </c>
      <c r="F174" s="25"/>
      <c r="G174" s="25" t="s">
        <v>1226</v>
      </c>
    </row>
    <row r="175" spans="1:7" x14ac:dyDescent="0.25">
      <c r="A175" s="25">
        <v>202459</v>
      </c>
      <c r="B175" s="25" t="s">
        <v>445</v>
      </c>
      <c r="C175" s="25" t="s">
        <v>446</v>
      </c>
      <c r="D175" s="25" t="s">
        <v>448</v>
      </c>
      <c r="E175" s="25" t="s">
        <v>204</v>
      </c>
      <c r="F175" s="25"/>
      <c r="G175" s="3" t="s">
        <v>480</v>
      </c>
    </row>
    <row r="176" spans="1:7" x14ac:dyDescent="0.25">
      <c r="A176" s="25">
        <v>202460</v>
      </c>
      <c r="B176" s="25" t="s">
        <v>524</v>
      </c>
      <c r="C176" s="25" t="s">
        <v>525</v>
      </c>
      <c r="D176" s="25" t="s">
        <v>526</v>
      </c>
      <c r="E176" s="25" t="s">
        <v>205</v>
      </c>
      <c r="F176" s="25"/>
      <c r="G176" s="25" t="s">
        <v>527</v>
      </c>
    </row>
    <row r="177" spans="1:7" x14ac:dyDescent="0.25">
      <c r="A177" s="25">
        <v>202460</v>
      </c>
      <c r="B177" s="25" t="s">
        <v>1218</v>
      </c>
      <c r="C177" s="25" t="s">
        <v>1219</v>
      </c>
      <c r="D177" s="25" t="s">
        <v>1220</v>
      </c>
      <c r="E177" s="25" t="s">
        <v>205</v>
      </c>
      <c r="F177" s="25"/>
      <c r="G177" s="25" t="s">
        <v>1226</v>
      </c>
    </row>
    <row r="178" spans="1:7" x14ac:dyDescent="0.25">
      <c r="A178" s="25">
        <v>202460</v>
      </c>
      <c r="B178" s="25" t="s">
        <v>445</v>
      </c>
      <c r="C178" s="25" t="s">
        <v>446</v>
      </c>
      <c r="D178" s="25" t="s">
        <v>448</v>
      </c>
      <c r="E178" s="25" t="s">
        <v>204</v>
      </c>
      <c r="F178" s="25"/>
      <c r="G178" s="3" t="s">
        <v>480</v>
      </c>
    </row>
    <row r="179" spans="1:7" x14ac:dyDescent="0.25">
      <c r="A179" s="25">
        <v>202461</v>
      </c>
      <c r="B179" s="25" t="s">
        <v>1218</v>
      </c>
      <c r="C179" s="25" t="s">
        <v>1219</v>
      </c>
      <c r="D179" s="25" t="s">
        <v>1220</v>
      </c>
      <c r="E179" s="25" t="s">
        <v>205</v>
      </c>
      <c r="F179" s="25"/>
      <c r="G179" s="25" t="s">
        <v>1226</v>
      </c>
    </row>
    <row r="180" spans="1:7" x14ac:dyDescent="0.25">
      <c r="A180" s="25">
        <v>202461</v>
      </c>
      <c r="B180" s="25" t="s">
        <v>524</v>
      </c>
      <c r="C180" s="25" t="s">
        <v>525</v>
      </c>
      <c r="D180" s="25" t="s">
        <v>526</v>
      </c>
      <c r="E180" s="25" t="s">
        <v>205</v>
      </c>
      <c r="F180" s="25"/>
      <c r="G180" s="25" t="s">
        <v>527</v>
      </c>
    </row>
    <row r="181" spans="1:7" x14ac:dyDescent="0.25">
      <c r="A181" s="25">
        <v>202461</v>
      </c>
      <c r="B181" s="25" t="s">
        <v>403</v>
      </c>
      <c r="C181" s="25" t="s">
        <v>404</v>
      </c>
      <c r="D181" s="25" t="s">
        <v>405</v>
      </c>
      <c r="E181" s="25" t="s">
        <v>204</v>
      </c>
      <c r="F181" s="25"/>
      <c r="G181" s="25" t="s">
        <v>544</v>
      </c>
    </row>
    <row r="182" spans="1:7" x14ac:dyDescent="0.25">
      <c r="A182" s="25">
        <v>202462</v>
      </c>
      <c r="B182" s="25" t="s">
        <v>1218</v>
      </c>
      <c r="C182" s="25" t="s">
        <v>1219</v>
      </c>
      <c r="D182" s="25" t="s">
        <v>1220</v>
      </c>
      <c r="E182" s="25" t="s">
        <v>205</v>
      </c>
      <c r="F182" s="25"/>
      <c r="G182" s="25" t="s">
        <v>1226</v>
      </c>
    </row>
    <row r="183" spans="1:7" x14ac:dyDescent="0.25">
      <c r="A183" s="25">
        <v>202462</v>
      </c>
      <c r="B183" s="25" t="s">
        <v>524</v>
      </c>
      <c r="C183" s="25" t="s">
        <v>525</v>
      </c>
      <c r="D183" s="25" t="s">
        <v>526</v>
      </c>
      <c r="E183" s="25" t="s">
        <v>205</v>
      </c>
      <c r="F183" s="25"/>
      <c r="G183" s="25" t="s">
        <v>527</v>
      </c>
    </row>
    <row r="184" spans="1:7" x14ac:dyDescent="0.25">
      <c r="A184" s="25">
        <v>202462</v>
      </c>
      <c r="B184" s="25" t="s">
        <v>403</v>
      </c>
      <c r="C184" s="25" t="s">
        <v>404</v>
      </c>
      <c r="D184" s="25" t="s">
        <v>405</v>
      </c>
      <c r="E184" s="25" t="s">
        <v>204</v>
      </c>
      <c r="F184" s="25"/>
      <c r="G184" s="25" t="s">
        <v>544</v>
      </c>
    </row>
    <row r="185" spans="1:7" x14ac:dyDescent="0.25">
      <c r="A185" s="25">
        <v>202463</v>
      </c>
      <c r="B185" s="25" t="s">
        <v>1218</v>
      </c>
      <c r="C185" s="25" t="s">
        <v>1219</v>
      </c>
      <c r="D185" s="25" t="s">
        <v>1220</v>
      </c>
      <c r="E185" s="25" t="s">
        <v>205</v>
      </c>
      <c r="F185" s="25"/>
      <c r="G185" s="25" t="s">
        <v>1226</v>
      </c>
    </row>
    <row r="186" spans="1:7" x14ac:dyDescent="0.25">
      <c r="A186" s="25">
        <v>202463</v>
      </c>
      <c r="B186" s="25" t="s">
        <v>524</v>
      </c>
      <c r="C186" s="25" t="s">
        <v>525</v>
      </c>
      <c r="D186" s="25" t="s">
        <v>526</v>
      </c>
      <c r="E186" s="25" t="s">
        <v>205</v>
      </c>
      <c r="F186" s="25"/>
      <c r="G186" s="25" t="s">
        <v>527</v>
      </c>
    </row>
    <row r="187" spans="1:7" x14ac:dyDescent="0.25">
      <c r="A187" s="25">
        <v>202463</v>
      </c>
      <c r="B187" s="25" t="s">
        <v>403</v>
      </c>
      <c r="C187" s="25" t="s">
        <v>404</v>
      </c>
      <c r="D187" s="25" t="s">
        <v>405</v>
      </c>
      <c r="E187" s="25" t="s">
        <v>204</v>
      </c>
      <c r="F187" s="25"/>
      <c r="G187" s="25" t="s">
        <v>544</v>
      </c>
    </row>
    <row r="188" spans="1:7" x14ac:dyDescent="0.25">
      <c r="A188" s="25">
        <v>202464</v>
      </c>
      <c r="B188" s="25" t="s">
        <v>1239</v>
      </c>
      <c r="C188" s="25" t="s">
        <v>1240</v>
      </c>
      <c r="D188" s="25" t="s">
        <v>377</v>
      </c>
      <c r="E188" s="25" t="s">
        <v>204</v>
      </c>
      <c r="F188" s="25"/>
      <c r="G188" s="25" t="s">
        <v>1241</v>
      </c>
    </row>
    <row r="189" spans="1:7" x14ac:dyDescent="0.25">
      <c r="A189" s="25">
        <v>202465</v>
      </c>
      <c r="B189" s="25" t="s">
        <v>1239</v>
      </c>
      <c r="C189" s="25" t="s">
        <v>1240</v>
      </c>
      <c r="D189" s="25" t="s">
        <v>377</v>
      </c>
      <c r="E189" s="25" t="s">
        <v>204</v>
      </c>
      <c r="F189" s="25"/>
      <c r="G189" s="25" t="s">
        <v>1241</v>
      </c>
    </row>
    <row r="190" spans="1:7" x14ac:dyDescent="0.25">
      <c r="A190" s="25">
        <v>202466</v>
      </c>
      <c r="B190" s="25" t="s">
        <v>1239</v>
      </c>
      <c r="C190" s="25" t="s">
        <v>1240</v>
      </c>
      <c r="D190" s="25" t="s">
        <v>377</v>
      </c>
      <c r="E190" s="25" t="s">
        <v>204</v>
      </c>
      <c r="F190" s="25"/>
      <c r="G190" s="25" t="s">
        <v>1241</v>
      </c>
    </row>
    <row r="191" spans="1:7" x14ac:dyDescent="0.25">
      <c r="A191" s="25">
        <v>202467</v>
      </c>
      <c r="B191" s="25" t="s">
        <v>1250</v>
      </c>
      <c r="C191" s="25" t="s">
        <v>1251</v>
      </c>
      <c r="D191" s="25" t="s">
        <v>1252</v>
      </c>
      <c r="E191" s="25" t="s">
        <v>204</v>
      </c>
      <c r="F191" s="25"/>
      <c r="G191" s="25" t="s">
        <v>1253</v>
      </c>
    </row>
    <row r="192" spans="1:7" x14ac:dyDescent="0.25">
      <c r="A192" s="25">
        <v>202468</v>
      </c>
      <c r="B192" s="25" t="s">
        <v>403</v>
      </c>
      <c r="C192" s="25" t="s">
        <v>404</v>
      </c>
      <c r="D192" s="25" t="s">
        <v>405</v>
      </c>
      <c r="E192" s="25" t="s">
        <v>204</v>
      </c>
      <c r="F192" s="25"/>
      <c r="G192" s="25" t="s">
        <v>544</v>
      </c>
    </row>
    <row r="193" spans="1:7" x14ac:dyDescent="0.25">
      <c r="A193" s="25">
        <v>202468</v>
      </c>
      <c r="B193" s="25" t="s">
        <v>533</v>
      </c>
      <c r="C193" s="25" t="s">
        <v>375</v>
      </c>
      <c r="D193" s="25" t="s">
        <v>534</v>
      </c>
      <c r="E193" s="25" t="s">
        <v>205</v>
      </c>
      <c r="F193" s="25"/>
      <c r="G193" s="25" t="s">
        <v>550</v>
      </c>
    </row>
    <row r="194" spans="1:7" x14ac:dyDescent="0.25">
      <c r="A194" s="25">
        <v>202468</v>
      </c>
      <c r="B194" s="25" t="s">
        <v>1261</v>
      </c>
      <c r="C194" s="25" t="s">
        <v>1262</v>
      </c>
      <c r="D194" s="25" t="s">
        <v>1263</v>
      </c>
      <c r="E194" s="25" t="s">
        <v>204</v>
      </c>
      <c r="F194" s="25"/>
      <c r="G194" s="47" t="s">
        <v>1276</v>
      </c>
    </row>
    <row r="195" spans="1:7" x14ac:dyDescent="0.25">
      <c r="A195" s="25">
        <v>202469</v>
      </c>
      <c r="B195" s="25" t="s">
        <v>533</v>
      </c>
      <c r="C195" s="25" t="s">
        <v>375</v>
      </c>
      <c r="D195" s="25" t="s">
        <v>534</v>
      </c>
      <c r="E195" s="25" t="s">
        <v>205</v>
      </c>
      <c r="F195" s="25"/>
      <c r="G195" s="25" t="s">
        <v>550</v>
      </c>
    </row>
    <row r="196" spans="1:7" x14ac:dyDescent="0.25">
      <c r="A196" s="25">
        <v>202469</v>
      </c>
      <c r="B196" s="25" t="s">
        <v>1250</v>
      </c>
      <c r="C196" s="25" t="s">
        <v>1251</v>
      </c>
      <c r="D196" s="25" t="s">
        <v>1252</v>
      </c>
      <c r="E196" s="25" t="s">
        <v>204</v>
      </c>
      <c r="F196" s="25"/>
      <c r="G196" s="25" t="s">
        <v>1253</v>
      </c>
    </row>
    <row r="197" spans="1:7" x14ac:dyDescent="0.25">
      <c r="A197" s="25">
        <v>202469</v>
      </c>
      <c r="B197" s="25" t="s">
        <v>403</v>
      </c>
      <c r="C197" s="25" t="s">
        <v>404</v>
      </c>
      <c r="D197" s="25" t="s">
        <v>405</v>
      </c>
      <c r="E197" s="25" t="s">
        <v>204</v>
      </c>
      <c r="F197" s="25"/>
      <c r="G197" s="25" t="s">
        <v>544</v>
      </c>
    </row>
    <row r="198" spans="1:7" x14ac:dyDescent="0.25">
      <c r="A198" s="25">
        <v>202470</v>
      </c>
      <c r="B198" s="25" t="s">
        <v>1270</v>
      </c>
      <c r="C198" s="25" t="s">
        <v>446</v>
      </c>
      <c r="D198" s="25" t="s">
        <v>596</v>
      </c>
      <c r="E198" s="25" t="s">
        <v>204</v>
      </c>
      <c r="F198" s="25"/>
      <c r="G198" s="25" t="s">
        <v>1271</v>
      </c>
    </row>
    <row r="199" spans="1:7" x14ac:dyDescent="0.25">
      <c r="A199" s="25">
        <v>202470</v>
      </c>
      <c r="B199" s="25" t="s">
        <v>1261</v>
      </c>
      <c r="C199" s="25" t="s">
        <v>1262</v>
      </c>
      <c r="D199" s="25" t="s">
        <v>1263</v>
      </c>
      <c r="E199" s="25" t="s">
        <v>204</v>
      </c>
      <c r="F199" s="25"/>
      <c r="G199" s="47" t="s">
        <v>1276</v>
      </c>
    </row>
    <row r="200" spans="1:7" x14ac:dyDescent="0.25">
      <c r="A200" s="25">
        <v>202470</v>
      </c>
      <c r="B200" s="25" t="s">
        <v>1250</v>
      </c>
      <c r="C200" s="25" t="s">
        <v>1251</v>
      </c>
      <c r="D200" s="25" t="s">
        <v>1252</v>
      </c>
      <c r="E200" s="25" t="s">
        <v>204</v>
      </c>
      <c r="F200" s="25"/>
      <c r="G200" s="25" t="s">
        <v>1253</v>
      </c>
    </row>
    <row r="201" spans="1:7" x14ac:dyDescent="0.25">
      <c r="A201" s="25">
        <v>202471</v>
      </c>
      <c r="B201" s="25" t="s">
        <v>1261</v>
      </c>
      <c r="C201" s="25" t="s">
        <v>1262</v>
      </c>
      <c r="D201" s="25" t="s">
        <v>1263</v>
      </c>
      <c r="E201" s="25" t="s">
        <v>204</v>
      </c>
      <c r="F201" s="25"/>
      <c r="G201" s="25" t="s">
        <v>1276</v>
      </c>
    </row>
    <row r="202" spans="1:7" x14ac:dyDescent="0.25">
      <c r="A202" s="25">
        <v>202471</v>
      </c>
      <c r="B202" s="25" t="s">
        <v>1270</v>
      </c>
      <c r="C202" s="25" t="s">
        <v>446</v>
      </c>
      <c r="D202" s="25" t="s">
        <v>596</v>
      </c>
      <c r="E202" s="25" t="s">
        <v>204</v>
      </c>
      <c r="F202" s="25"/>
      <c r="G202" s="25" t="s">
        <v>1271</v>
      </c>
    </row>
    <row r="203" spans="1:7" x14ac:dyDescent="0.25">
      <c r="A203" s="25">
        <v>202471</v>
      </c>
      <c r="B203" s="25" t="s">
        <v>1270</v>
      </c>
      <c r="C203" s="25" t="s">
        <v>446</v>
      </c>
      <c r="D203" s="25" t="s">
        <v>596</v>
      </c>
      <c r="E203" s="25" t="s">
        <v>204</v>
      </c>
      <c r="F203" s="25"/>
      <c r="G203" s="25" t="s">
        <v>1271</v>
      </c>
    </row>
    <row r="204" spans="1:7" x14ac:dyDescent="0.25">
      <c r="A204" s="26">
        <v>202472</v>
      </c>
      <c r="B204" s="26" t="s">
        <v>430</v>
      </c>
      <c r="C204" s="26" t="s">
        <v>410</v>
      </c>
      <c r="D204" s="26" t="s">
        <v>432</v>
      </c>
      <c r="E204" s="26" t="s">
        <v>204</v>
      </c>
      <c r="F204" s="26"/>
      <c r="G204" s="3" t="s">
        <v>437</v>
      </c>
    </row>
    <row r="205" spans="1:7" x14ac:dyDescent="0.25">
      <c r="A205" s="26">
        <v>202472</v>
      </c>
      <c r="B205" s="26" t="s">
        <v>1239</v>
      </c>
      <c r="C205" s="26" t="s">
        <v>1240</v>
      </c>
      <c r="D205" s="26" t="s">
        <v>377</v>
      </c>
      <c r="E205" s="26" t="s">
        <v>204</v>
      </c>
      <c r="F205" s="26"/>
      <c r="G205" s="26" t="s">
        <v>1241</v>
      </c>
    </row>
    <row r="206" spans="1:7" x14ac:dyDescent="0.25">
      <c r="A206" s="26">
        <v>202472</v>
      </c>
      <c r="B206" s="26"/>
      <c r="C206" s="26"/>
      <c r="D206" s="26"/>
      <c r="E206" s="26"/>
      <c r="F206" s="26" t="s">
        <v>1286</v>
      </c>
      <c r="G206" s="26" t="s">
        <v>1287</v>
      </c>
    </row>
    <row r="207" spans="1:7" x14ac:dyDescent="0.25">
      <c r="A207" s="26">
        <v>202473</v>
      </c>
      <c r="B207" s="26"/>
      <c r="C207" s="26"/>
      <c r="D207" s="26"/>
      <c r="E207" s="26"/>
      <c r="F207" s="26" t="s">
        <v>1286</v>
      </c>
      <c r="G207" s="26" t="s">
        <v>1287</v>
      </c>
    </row>
    <row r="208" spans="1:7" x14ac:dyDescent="0.25">
      <c r="A208" s="26">
        <v>202473</v>
      </c>
      <c r="B208" s="26" t="s">
        <v>1295</v>
      </c>
      <c r="C208" s="26" t="s">
        <v>1296</v>
      </c>
      <c r="D208" s="26" t="s">
        <v>1296</v>
      </c>
      <c r="E208" s="26" t="s">
        <v>204</v>
      </c>
      <c r="F208" s="26"/>
      <c r="G208" s="26" t="s">
        <v>1332</v>
      </c>
    </row>
    <row r="209" spans="1:7" x14ac:dyDescent="0.25">
      <c r="A209" s="26">
        <v>202473</v>
      </c>
      <c r="B209" s="26" t="s">
        <v>1239</v>
      </c>
      <c r="C209" s="26" t="s">
        <v>1240</v>
      </c>
      <c r="D209" s="26" t="s">
        <v>377</v>
      </c>
      <c r="E209" s="26" t="s">
        <v>204</v>
      </c>
      <c r="F209" s="26"/>
      <c r="G209" s="26" t="s">
        <v>1241</v>
      </c>
    </row>
    <row r="210" spans="1:7" x14ac:dyDescent="0.25">
      <c r="A210" s="26">
        <v>202474</v>
      </c>
      <c r="B210" s="26" t="s">
        <v>1239</v>
      </c>
      <c r="C210" s="26" t="s">
        <v>1240</v>
      </c>
      <c r="D210" s="26" t="s">
        <v>377</v>
      </c>
      <c r="E210" s="26" t="s">
        <v>204</v>
      </c>
      <c r="F210" s="26"/>
      <c r="G210" s="26" t="s">
        <v>1241</v>
      </c>
    </row>
    <row r="211" spans="1:7" x14ac:dyDescent="0.25">
      <c r="A211" s="26">
        <v>202474</v>
      </c>
      <c r="B211" s="26" t="s">
        <v>1295</v>
      </c>
      <c r="C211" s="26" t="s">
        <v>1296</v>
      </c>
      <c r="D211" s="26" t="s">
        <v>1296</v>
      </c>
      <c r="E211" s="26" t="s">
        <v>204</v>
      </c>
      <c r="F211" s="26"/>
      <c r="G211" s="26" t="s">
        <v>1332</v>
      </c>
    </row>
    <row r="212" spans="1:7" x14ac:dyDescent="0.25">
      <c r="A212" s="26">
        <v>202474</v>
      </c>
      <c r="B212" s="26" t="s">
        <v>430</v>
      </c>
      <c r="C212" s="26" t="s">
        <v>410</v>
      </c>
      <c r="D212" s="26" t="s">
        <v>432</v>
      </c>
      <c r="E212" s="26" t="s">
        <v>204</v>
      </c>
      <c r="F212" s="26"/>
      <c r="G212" s="3" t="s">
        <v>437</v>
      </c>
    </row>
    <row r="213" spans="1:7" x14ac:dyDescent="0.25">
      <c r="A213" s="26">
        <v>202475</v>
      </c>
      <c r="B213" s="26" t="s">
        <v>1302</v>
      </c>
      <c r="C213" s="26" t="s">
        <v>490</v>
      </c>
      <c r="D213" s="26" t="s">
        <v>1303</v>
      </c>
      <c r="E213" s="26" t="s">
        <v>204</v>
      </c>
      <c r="F213" s="26"/>
      <c r="G213" s="26" t="s">
        <v>1304</v>
      </c>
    </row>
    <row r="214" spans="1:7" x14ac:dyDescent="0.25">
      <c r="A214" s="26">
        <v>202475</v>
      </c>
      <c r="B214" s="26"/>
      <c r="C214" s="26"/>
      <c r="D214" s="26"/>
      <c r="E214" s="26"/>
      <c r="F214" s="26" t="s">
        <v>1181</v>
      </c>
      <c r="G214" s="26" t="s">
        <v>1182</v>
      </c>
    </row>
    <row r="215" spans="1:7" x14ac:dyDescent="0.25">
      <c r="A215" s="26">
        <v>202475</v>
      </c>
      <c r="B215" s="26" t="s">
        <v>475</v>
      </c>
      <c r="C215" s="26" t="s">
        <v>476</v>
      </c>
      <c r="D215" s="26" t="s">
        <v>477</v>
      </c>
      <c r="E215" s="26" t="s">
        <v>205</v>
      </c>
      <c r="F215" s="26"/>
      <c r="G215" s="26" t="s">
        <v>549</v>
      </c>
    </row>
    <row r="216" spans="1:7" x14ac:dyDescent="0.25">
      <c r="A216">
        <v>202476</v>
      </c>
      <c r="B216" s="49" t="s">
        <v>1343</v>
      </c>
      <c r="C216" s="49" t="s">
        <v>410</v>
      </c>
      <c r="D216" s="49" t="s">
        <v>1344</v>
      </c>
      <c r="E216" s="49" t="s">
        <v>204</v>
      </c>
      <c r="F216" s="49"/>
      <c r="G216" s="49"/>
    </row>
    <row r="217" spans="1:7" x14ac:dyDescent="0.25">
      <c r="A217" s="49">
        <v>202476</v>
      </c>
      <c r="B217" s="49" t="s">
        <v>367</v>
      </c>
      <c r="C217" s="49" t="s">
        <v>368</v>
      </c>
      <c r="D217" s="49" t="s">
        <v>369</v>
      </c>
      <c r="E217" s="49" t="s">
        <v>205</v>
      </c>
      <c r="F217" s="49"/>
      <c r="G217" s="49" t="s">
        <v>548</v>
      </c>
    </row>
    <row r="218" spans="1:7" x14ac:dyDescent="0.25">
      <c r="A218" s="49">
        <v>202476</v>
      </c>
      <c r="B218" s="49" t="s">
        <v>362</v>
      </c>
      <c r="C218" s="49" t="s">
        <v>363</v>
      </c>
      <c r="D218" s="49" t="s">
        <v>364</v>
      </c>
      <c r="E218" s="49" t="s">
        <v>204</v>
      </c>
      <c r="F218" s="49"/>
      <c r="G218" s="49" t="s">
        <v>547</v>
      </c>
    </row>
    <row r="219" spans="1:7" x14ac:dyDescent="0.25">
      <c r="A219" s="55">
        <v>202477</v>
      </c>
      <c r="B219" s="55" t="s">
        <v>365</v>
      </c>
      <c r="C219" s="55" t="s">
        <v>265</v>
      </c>
      <c r="D219" s="55" t="s">
        <v>366</v>
      </c>
      <c r="E219" s="55" t="s">
        <v>204</v>
      </c>
      <c r="F219" s="55"/>
      <c r="G219" s="3" t="s">
        <v>384</v>
      </c>
    </row>
    <row r="220" spans="1:7" x14ac:dyDescent="0.25">
      <c r="A220" s="55">
        <v>202477</v>
      </c>
      <c r="B220" s="55" t="s">
        <v>993</v>
      </c>
      <c r="C220" s="55" t="s">
        <v>994</v>
      </c>
      <c r="D220" s="55" t="s">
        <v>995</v>
      </c>
      <c r="E220" s="55" t="s">
        <v>204</v>
      </c>
      <c r="F220" s="55"/>
      <c r="G220" s="55" t="s">
        <v>1004</v>
      </c>
    </row>
    <row r="221" spans="1:7" x14ac:dyDescent="0.25">
      <c r="A221" s="55">
        <v>202477</v>
      </c>
      <c r="B221" s="55" t="s">
        <v>475</v>
      </c>
      <c r="C221" s="55" t="s">
        <v>476</v>
      </c>
      <c r="D221" s="55" t="s">
        <v>477</v>
      </c>
      <c r="E221" s="55" t="s">
        <v>205</v>
      </c>
      <c r="F221" s="55"/>
      <c r="G221" s="55" t="s">
        <v>549</v>
      </c>
    </row>
    <row r="222" spans="1:7" x14ac:dyDescent="0.25">
      <c r="A222" s="55">
        <v>202478</v>
      </c>
      <c r="B222" s="55" t="s">
        <v>362</v>
      </c>
      <c r="C222" s="55" t="s">
        <v>363</v>
      </c>
      <c r="D222" s="55" t="s">
        <v>364</v>
      </c>
      <c r="E222" s="55" t="s">
        <v>204</v>
      </c>
      <c r="F222" s="55"/>
      <c r="G222" s="55" t="s">
        <v>547</v>
      </c>
    </row>
    <row r="223" spans="1:7" x14ac:dyDescent="0.25">
      <c r="A223" s="55">
        <v>202478</v>
      </c>
      <c r="B223" s="55" t="s">
        <v>367</v>
      </c>
      <c r="C223" s="55" t="s">
        <v>368</v>
      </c>
      <c r="D223" s="55" t="s">
        <v>369</v>
      </c>
      <c r="E223" s="55" t="s">
        <v>205</v>
      </c>
      <c r="F223" s="55"/>
      <c r="G223" s="55" t="s">
        <v>548</v>
      </c>
    </row>
    <row r="224" spans="1:7" x14ac:dyDescent="0.25">
      <c r="A224" s="55">
        <v>202478</v>
      </c>
      <c r="B224" s="55" t="s">
        <v>1343</v>
      </c>
      <c r="C224" s="55" t="s">
        <v>410</v>
      </c>
      <c r="D224" s="55" t="s">
        <v>1344</v>
      </c>
      <c r="E224" s="55" t="s">
        <v>204</v>
      </c>
      <c r="F224" s="55"/>
      <c r="G224" s="55" t="s">
        <v>1366</v>
      </c>
    </row>
    <row r="225" spans="1:7" x14ac:dyDescent="0.25">
      <c r="A225" s="55">
        <v>202479</v>
      </c>
      <c r="B225" s="55" t="s">
        <v>362</v>
      </c>
      <c r="C225" s="55" t="s">
        <v>363</v>
      </c>
      <c r="D225" s="55" t="s">
        <v>364</v>
      </c>
      <c r="E225" s="55" t="s">
        <v>204</v>
      </c>
      <c r="F225" s="55"/>
      <c r="G225" s="55" t="s">
        <v>547</v>
      </c>
    </row>
    <row r="226" spans="1:7" x14ac:dyDescent="0.25">
      <c r="A226" s="55">
        <v>202479</v>
      </c>
      <c r="B226" s="55" t="s">
        <v>367</v>
      </c>
      <c r="C226" s="55" t="s">
        <v>368</v>
      </c>
      <c r="D226" s="55" t="s">
        <v>369</v>
      </c>
      <c r="E226" s="55" t="s">
        <v>205</v>
      </c>
      <c r="F226" s="55"/>
      <c r="G226" s="55" t="s">
        <v>548</v>
      </c>
    </row>
    <row r="227" spans="1:7" x14ac:dyDescent="0.25">
      <c r="A227" s="55">
        <v>202479</v>
      </c>
      <c r="B227" s="55" t="s">
        <v>1343</v>
      </c>
      <c r="C227" s="55" t="s">
        <v>410</v>
      </c>
      <c r="D227" s="55" t="s">
        <v>1344</v>
      </c>
      <c r="E227" s="55" t="s">
        <v>204</v>
      </c>
      <c r="F227" s="55"/>
      <c r="G227" s="55" t="s">
        <v>1366</v>
      </c>
    </row>
    <row r="228" spans="1:7" x14ac:dyDescent="0.25">
      <c r="A228" s="55">
        <v>202480</v>
      </c>
      <c r="B228" s="55" t="s">
        <v>365</v>
      </c>
      <c r="C228" s="55" t="s">
        <v>265</v>
      </c>
      <c r="D228" s="55" t="s">
        <v>366</v>
      </c>
      <c r="E228" s="55" t="s">
        <v>204</v>
      </c>
      <c r="F228" s="55"/>
      <c r="G228" s="3" t="s">
        <v>384</v>
      </c>
    </row>
    <row r="229" spans="1:7" x14ac:dyDescent="0.25">
      <c r="A229" s="55">
        <v>202480</v>
      </c>
      <c r="B229" s="55" t="s">
        <v>475</v>
      </c>
      <c r="C229" s="55" t="s">
        <v>476</v>
      </c>
      <c r="D229" s="55" t="s">
        <v>477</v>
      </c>
      <c r="E229" s="55" t="s">
        <v>205</v>
      </c>
      <c r="F229" s="55"/>
      <c r="G229" s="55" t="s">
        <v>549</v>
      </c>
    </row>
    <row r="230" spans="1:7" x14ac:dyDescent="0.25">
      <c r="A230" s="55">
        <v>202480</v>
      </c>
      <c r="B230" s="55" t="s">
        <v>993</v>
      </c>
      <c r="C230" s="55" t="s">
        <v>994</v>
      </c>
      <c r="D230" s="55" t="s">
        <v>995</v>
      </c>
      <c r="E230" s="55" t="s">
        <v>204</v>
      </c>
      <c r="F230" s="55"/>
      <c r="G230" s="55" t="s">
        <v>1004</v>
      </c>
    </row>
    <row r="231" spans="1:7" x14ac:dyDescent="0.25">
      <c r="A231" s="55">
        <v>202481</v>
      </c>
      <c r="B231" s="55" t="s">
        <v>993</v>
      </c>
      <c r="C231" s="55" t="s">
        <v>994</v>
      </c>
      <c r="D231" s="55" t="s">
        <v>995</v>
      </c>
      <c r="E231" s="55" t="s">
        <v>204</v>
      </c>
      <c r="F231" s="55"/>
      <c r="G231" s="55" t="s">
        <v>1004</v>
      </c>
    </row>
    <row r="232" spans="1:7" x14ac:dyDescent="0.25">
      <c r="A232" s="55">
        <v>202481</v>
      </c>
      <c r="B232" s="55" t="s">
        <v>365</v>
      </c>
      <c r="C232" s="55" t="s">
        <v>265</v>
      </c>
      <c r="D232" s="55" t="s">
        <v>366</v>
      </c>
      <c r="E232" s="55" t="s">
        <v>204</v>
      </c>
      <c r="F232" s="55"/>
      <c r="G232" s="3" t="s">
        <v>384</v>
      </c>
    </row>
    <row r="233" spans="1:7" x14ac:dyDescent="0.25">
      <c r="A233" s="55">
        <v>202481</v>
      </c>
      <c r="B233" s="55" t="s">
        <v>475</v>
      </c>
      <c r="C233" s="55" t="s">
        <v>476</v>
      </c>
      <c r="D233" s="55" t="s">
        <v>477</v>
      </c>
      <c r="E233" s="55" t="s">
        <v>205</v>
      </c>
      <c r="F233" s="55"/>
      <c r="G233" s="55" t="s">
        <v>549</v>
      </c>
    </row>
    <row r="234" spans="1:7" x14ac:dyDescent="0.25">
      <c r="A234" s="56">
        <v>202482</v>
      </c>
      <c r="B234" s="56"/>
      <c r="C234" s="56"/>
      <c r="D234" s="56"/>
      <c r="E234" s="56"/>
      <c r="F234" s="56" t="s">
        <v>1413</v>
      </c>
      <c r="G234" s="56" t="s">
        <v>1433</v>
      </c>
    </row>
    <row r="235" spans="1:7" x14ac:dyDescent="0.25">
      <c r="A235" s="56">
        <v>202482</v>
      </c>
      <c r="B235" s="56" t="s">
        <v>533</v>
      </c>
      <c r="C235" s="56" t="s">
        <v>375</v>
      </c>
      <c r="D235" s="56" t="s">
        <v>534</v>
      </c>
      <c r="E235" s="56" t="s">
        <v>205</v>
      </c>
      <c r="F235" s="56"/>
      <c r="G235" s="56" t="s">
        <v>550</v>
      </c>
    </row>
    <row r="236" spans="1:7" x14ac:dyDescent="0.25">
      <c r="A236" s="56">
        <v>202482</v>
      </c>
      <c r="B236" s="56" t="s">
        <v>409</v>
      </c>
      <c r="C236" s="56" t="s">
        <v>410</v>
      </c>
      <c r="D236" s="56" t="s">
        <v>447</v>
      </c>
      <c r="E236" s="56" t="s">
        <v>204</v>
      </c>
      <c r="F236" s="56"/>
      <c r="G236" s="3" t="s">
        <v>485</v>
      </c>
    </row>
    <row r="237" spans="1:7" x14ac:dyDescent="0.25">
      <c r="A237" s="56">
        <v>202483</v>
      </c>
      <c r="B237" s="56" t="s">
        <v>409</v>
      </c>
      <c r="C237" s="56" t="s">
        <v>410</v>
      </c>
      <c r="D237" s="56" t="s">
        <v>447</v>
      </c>
      <c r="E237" s="56" t="s">
        <v>204</v>
      </c>
      <c r="F237" s="56"/>
      <c r="G237" s="3" t="s">
        <v>485</v>
      </c>
    </row>
    <row r="238" spans="1:7" x14ac:dyDescent="0.25">
      <c r="A238" s="56">
        <v>202483</v>
      </c>
      <c r="B238" s="56" t="s">
        <v>533</v>
      </c>
      <c r="C238" s="56" t="s">
        <v>375</v>
      </c>
      <c r="D238" s="56" t="s">
        <v>534</v>
      </c>
      <c r="E238" s="56" t="s">
        <v>205</v>
      </c>
      <c r="F238" s="56"/>
      <c r="G238" s="56" t="s">
        <v>550</v>
      </c>
    </row>
    <row r="239" spans="1:7" x14ac:dyDescent="0.25">
      <c r="A239" s="56">
        <v>202483</v>
      </c>
      <c r="B239" s="56"/>
      <c r="C239" s="56"/>
      <c r="D239" s="56"/>
      <c r="E239" s="56"/>
      <c r="F239" s="56" t="s">
        <v>1413</v>
      </c>
      <c r="G239" s="56" t="s">
        <v>1433</v>
      </c>
    </row>
    <row r="240" spans="1:7" x14ac:dyDescent="0.25">
      <c r="A240" s="56">
        <v>202484</v>
      </c>
      <c r="B240" s="56" t="s">
        <v>533</v>
      </c>
      <c r="C240" s="56" t="s">
        <v>375</v>
      </c>
      <c r="D240" s="56" t="s">
        <v>534</v>
      </c>
      <c r="E240" s="56" t="s">
        <v>205</v>
      </c>
      <c r="F240" s="56"/>
      <c r="G240" s="56" t="s">
        <v>550</v>
      </c>
    </row>
    <row r="241" spans="1:7" x14ac:dyDescent="0.25">
      <c r="A241" s="56">
        <v>202484</v>
      </c>
      <c r="B241" s="56"/>
      <c r="C241" s="56"/>
      <c r="D241" s="56"/>
      <c r="E241" s="56"/>
      <c r="F241" s="56" t="s">
        <v>1413</v>
      </c>
      <c r="G241" s="56" t="s">
        <v>1433</v>
      </c>
    </row>
    <row r="242" spans="1:7" x14ac:dyDescent="0.25">
      <c r="A242" s="56">
        <v>202484</v>
      </c>
      <c r="B242" s="56" t="s">
        <v>409</v>
      </c>
      <c r="C242" s="56" t="s">
        <v>410</v>
      </c>
      <c r="D242" s="56" t="s">
        <v>447</v>
      </c>
      <c r="E242" s="56" t="s">
        <v>204</v>
      </c>
      <c r="F242" s="56"/>
      <c r="G242" s="3" t="s">
        <v>485</v>
      </c>
    </row>
    <row r="243" spans="1:7" x14ac:dyDescent="0.25">
      <c r="A243" s="56">
        <v>202485</v>
      </c>
      <c r="B243" s="56" t="s">
        <v>608</v>
      </c>
      <c r="C243" s="56" t="s">
        <v>609</v>
      </c>
      <c r="D243" s="56" t="s">
        <v>610</v>
      </c>
      <c r="E243" s="56" t="s">
        <v>204</v>
      </c>
      <c r="F243" s="56"/>
      <c r="G243" s="56"/>
    </row>
    <row r="244" spans="1:7" x14ac:dyDescent="0.25">
      <c r="A244" s="56">
        <v>202485</v>
      </c>
      <c r="B244" s="56" t="s">
        <v>594</v>
      </c>
      <c r="C244" s="56" t="s">
        <v>595</v>
      </c>
      <c r="D244" s="56" t="s">
        <v>596</v>
      </c>
      <c r="E244" s="56" t="s">
        <v>204</v>
      </c>
      <c r="F244" s="56"/>
      <c r="G244" s="56" t="s">
        <v>597</v>
      </c>
    </row>
    <row r="245" spans="1:7" x14ac:dyDescent="0.25">
      <c r="A245" s="56">
        <v>202485</v>
      </c>
      <c r="B245" s="56" t="s">
        <v>605</v>
      </c>
      <c r="C245" s="56" t="s">
        <v>606</v>
      </c>
      <c r="D245" s="56" t="s">
        <v>607</v>
      </c>
      <c r="E245" s="56" t="s">
        <v>204</v>
      </c>
      <c r="F245" s="56"/>
      <c r="G245" s="56" t="s">
        <v>680</v>
      </c>
    </row>
    <row r="246" spans="1:7" x14ac:dyDescent="0.25">
      <c r="A246" s="56">
        <v>202486</v>
      </c>
      <c r="B246" s="56" t="s">
        <v>608</v>
      </c>
      <c r="C246" s="56" t="s">
        <v>609</v>
      </c>
      <c r="D246" s="56" t="s">
        <v>610</v>
      </c>
      <c r="E246" s="56" t="s">
        <v>204</v>
      </c>
      <c r="F246" s="56"/>
      <c r="G246" s="56"/>
    </row>
    <row r="247" spans="1:7" x14ac:dyDescent="0.25">
      <c r="A247" s="56">
        <v>202486</v>
      </c>
      <c r="B247" s="56" t="s">
        <v>594</v>
      </c>
      <c r="C247" s="56" t="s">
        <v>595</v>
      </c>
      <c r="D247" s="56" t="s">
        <v>596</v>
      </c>
      <c r="E247" s="56" t="s">
        <v>204</v>
      </c>
      <c r="F247" s="56"/>
      <c r="G247" s="56" t="s">
        <v>597</v>
      </c>
    </row>
    <row r="248" spans="1:7" x14ac:dyDescent="0.25">
      <c r="A248" s="56">
        <v>202486</v>
      </c>
      <c r="B248" s="56" t="s">
        <v>605</v>
      </c>
      <c r="C248" s="56" t="s">
        <v>606</v>
      </c>
      <c r="D248" s="56" t="s">
        <v>607</v>
      </c>
      <c r="E248" s="56" t="s">
        <v>204</v>
      </c>
      <c r="F248" s="56"/>
      <c r="G248" s="56" t="s">
        <v>680</v>
      </c>
    </row>
    <row r="249" spans="1:7" x14ac:dyDescent="0.25">
      <c r="A249" s="59">
        <v>202487</v>
      </c>
      <c r="B249" s="59"/>
      <c r="C249" s="59"/>
      <c r="D249" s="59"/>
      <c r="E249" s="59"/>
      <c r="F249" s="59" t="s">
        <v>769</v>
      </c>
      <c r="G249" s="59" t="s">
        <v>770</v>
      </c>
    </row>
    <row r="250" spans="1:7" x14ac:dyDescent="0.25">
      <c r="A250" s="59">
        <v>202487</v>
      </c>
      <c r="B250" s="59" t="s">
        <v>409</v>
      </c>
      <c r="C250" s="59" t="s">
        <v>410</v>
      </c>
      <c r="D250" s="59" t="s">
        <v>447</v>
      </c>
      <c r="E250" s="59" t="s">
        <v>204</v>
      </c>
      <c r="F250" s="59"/>
      <c r="G250" s="3" t="s">
        <v>485</v>
      </c>
    </row>
    <row r="251" spans="1:7" x14ac:dyDescent="0.25">
      <c r="A251" s="59">
        <v>202488</v>
      </c>
      <c r="B251" s="59" t="s">
        <v>430</v>
      </c>
      <c r="C251" s="59" t="s">
        <v>410</v>
      </c>
      <c r="D251" s="59" t="s">
        <v>432</v>
      </c>
      <c r="E251" s="59"/>
      <c r="F251" s="59"/>
      <c r="G251" s="3" t="s">
        <v>437</v>
      </c>
    </row>
    <row r="252" spans="1:7" x14ac:dyDescent="0.25">
      <c r="A252" s="59">
        <v>202488</v>
      </c>
      <c r="B252" s="59" t="s">
        <v>579</v>
      </c>
      <c r="C252" s="59" t="s">
        <v>271</v>
      </c>
      <c r="D252" s="59" t="s">
        <v>580</v>
      </c>
      <c r="E252" s="59" t="s">
        <v>205</v>
      </c>
      <c r="F252" s="59"/>
      <c r="G252" s="59" t="s">
        <v>581</v>
      </c>
    </row>
    <row r="253" spans="1:7" x14ac:dyDescent="0.25">
      <c r="A253" s="59">
        <v>202488</v>
      </c>
      <c r="B253" s="59" t="s">
        <v>533</v>
      </c>
      <c r="C253" s="59" t="s">
        <v>375</v>
      </c>
      <c r="D253" s="59" t="s">
        <v>534</v>
      </c>
      <c r="E253" s="59" t="s">
        <v>205</v>
      </c>
      <c r="F253" s="59"/>
      <c r="G253" s="59" t="s">
        <v>550</v>
      </c>
    </row>
    <row r="254" spans="1:7" x14ac:dyDescent="0.25">
      <c r="A254" s="59">
        <v>202489</v>
      </c>
      <c r="B254" s="59" t="s">
        <v>608</v>
      </c>
      <c r="C254" s="59" t="s">
        <v>609</v>
      </c>
      <c r="D254" s="59" t="s">
        <v>610</v>
      </c>
      <c r="E254" s="59" t="s">
        <v>204</v>
      </c>
      <c r="F254" s="59"/>
      <c r="G254" s="59"/>
    </row>
    <row r="255" spans="1:7" x14ac:dyDescent="0.25">
      <c r="A255" s="59">
        <v>202489</v>
      </c>
      <c r="B255" s="59" t="s">
        <v>594</v>
      </c>
      <c r="C255" s="59" t="s">
        <v>595</v>
      </c>
      <c r="D255" s="59" t="s">
        <v>596</v>
      </c>
      <c r="E255" s="59" t="s">
        <v>204</v>
      </c>
      <c r="F255" s="59"/>
      <c r="G255" s="59" t="s">
        <v>597</v>
      </c>
    </row>
    <row r="256" spans="1:7" x14ac:dyDescent="0.25">
      <c r="A256" s="59">
        <v>202489</v>
      </c>
      <c r="B256" s="59" t="s">
        <v>605</v>
      </c>
      <c r="C256" s="59" t="s">
        <v>606</v>
      </c>
      <c r="D256" s="59" t="s">
        <v>607</v>
      </c>
      <c r="E256" s="59" t="s">
        <v>204</v>
      </c>
      <c r="F256" s="59"/>
      <c r="G256" s="59" t="s">
        <v>680</v>
      </c>
    </row>
    <row r="257" spans="1:7" x14ac:dyDescent="0.25">
      <c r="A257" s="60">
        <v>202490</v>
      </c>
      <c r="B257" s="60"/>
      <c r="C257" s="60"/>
      <c r="D257" s="60"/>
      <c r="E257" s="60"/>
      <c r="F257" s="60" t="s">
        <v>706</v>
      </c>
      <c r="G257" s="60"/>
    </row>
    <row r="258" spans="1:7" x14ac:dyDescent="0.25">
      <c r="A258" s="60">
        <v>202490</v>
      </c>
      <c r="B258" s="60" t="s">
        <v>757</v>
      </c>
      <c r="C258" s="60" t="s">
        <v>408</v>
      </c>
      <c r="D258" s="60" t="s">
        <v>758</v>
      </c>
      <c r="E258" s="60" t="s">
        <v>204</v>
      </c>
      <c r="F258" s="60"/>
      <c r="G258" s="60" t="s">
        <v>964</v>
      </c>
    </row>
    <row r="259" spans="1:7" x14ac:dyDescent="0.25">
      <c r="A259" s="60">
        <v>202490</v>
      </c>
      <c r="B259" s="60" t="s">
        <v>533</v>
      </c>
      <c r="C259" s="60" t="s">
        <v>375</v>
      </c>
      <c r="D259" s="60" t="s">
        <v>534</v>
      </c>
      <c r="E259" s="60" t="s">
        <v>205</v>
      </c>
      <c r="F259" s="60"/>
      <c r="G259" s="60" t="s">
        <v>550</v>
      </c>
    </row>
    <row r="260" spans="1:7" x14ac:dyDescent="0.25">
      <c r="A260" s="60">
        <v>202491</v>
      </c>
      <c r="B260" s="60" t="s">
        <v>403</v>
      </c>
      <c r="C260" s="60" t="s">
        <v>404</v>
      </c>
      <c r="D260" s="60" t="s">
        <v>405</v>
      </c>
      <c r="E260" s="60"/>
      <c r="F260" s="60"/>
      <c r="G260" s="60" t="s">
        <v>544</v>
      </c>
    </row>
    <row r="261" spans="1:7" x14ac:dyDescent="0.25">
      <c r="A261" s="60">
        <v>202491</v>
      </c>
      <c r="B261" s="60"/>
      <c r="C261" s="60"/>
      <c r="D261" s="60"/>
      <c r="E261" s="60"/>
      <c r="F261" s="60" t="s">
        <v>706</v>
      </c>
      <c r="G261" s="60" t="s">
        <v>718</v>
      </c>
    </row>
    <row r="262" spans="1:7" x14ac:dyDescent="0.25">
      <c r="A262" s="60">
        <v>202491</v>
      </c>
      <c r="B262" s="60" t="s">
        <v>774</v>
      </c>
      <c r="C262" s="60" t="s">
        <v>775</v>
      </c>
      <c r="D262" s="60" t="s">
        <v>776</v>
      </c>
      <c r="E262" s="60" t="s">
        <v>205</v>
      </c>
      <c r="F262" s="60"/>
      <c r="G262" s="60" t="s">
        <v>801</v>
      </c>
    </row>
    <row r="263" spans="1:7" x14ac:dyDescent="0.25">
      <c r="A263" s="60">
        <v>202492</v>
      </c>
      <c r="B263" s="60" t="s">
        <v>774</v>
      </c>
      <c r="C263" s="60" t="s">
        <v>775</v>
      </c>
      <c r="D263" s="60" t="s">
        <v>776</v>
      </c>
      <c r="E263" s="60" t="s">
        <v>205</v>
      </c>
      <c r="F263" s="60"/>
      <c r="G263" s="60" t="s">
        <v>801</v>
      </c>
    </row>
    <row r="264" spans="1:7" x14ac:dyDescent="0.25">
      <c r="A264" s="60">
        <v>202492</v>
      </c>
      <c r="B264" s="60" t="s">
        <v>406</v>
      </c>
      <c r="C264" s="60" t="s">
        <v>407</v>
      </c>
      <c r="D264" s="60" t="s">
        <v>408</v>
      </c>
      <c r="E264" s="60" t="s">
        <v>205</v>
      </c>
      <c r="F264" s="60"/>
      <c r="G264" s="3" t="s">
        <v>421</v>
      </c>
    </row>
    <row r="265" spans="1:7" x14ac:dyDescent="0.25">
      <c r="A265" s="60">
        <v>202492</v>
      </c>
      <c r="B265" s="60" t="s">
        <v>1343</v>
      </c>
      <c r="C265" s="60" t="s">
        <v>410</v>
      </c>
      <c r="D265" s="60" t="s">
        <v>1344</v>
      </c>
      <c r="E265" s="60" t="s">
        <v>204</v>
      </c>
      <c r="F265" s="60"/>
      <c r="G265" s="60" t="s">
        <v>1366</v>
      </c>
    </row>
    <row r="266" spans="1:7" x14ac:dyDescent="0.25">
      <c r="A266" s="60">
        <v>202493</v>
      </c>
      <c r="B266" s="60" t="s">
        <v>1343</v>
      </c>
      <c r="C266" s="60" t="s">
        <v>410</v>
      </c>
      <c r="D266" s="60" t="s">
        <v>1344</v>
      </c>
      <c r="E266" s="60" t="s">
        <v>204</v>
      </c>
      <c r="F266" s="60"/>
      <c r="G266" s="60" t="s">
        <v>1366</v>
      </c>
    </row>
    <row r="267" spans="1:7" x14ac:dyDescent="0.25">
      <c r="A267" s="60">
        <v>202493</v>
      </c>
      <c r="B267" s="60" t="s">
        <v>829</v>
      </c>
      <c r="C267" s="60" t="s">
        <v>830</v>
      </c>
      <c r="D267" s="60" t="s">
        <v>831</v>
      </c>
      <c r="E267" s="60" t="s">
        <v>204</v>
      </c>
      <c r="F267" s="60"/>
      <c r="G267" s="60" t="s">
        <v>832</v>
      </c>
    </row>
    <row r="268" spans="1:7" x14ac:dyDescent="0.25">
      <c r="A268" s="60">
        <v>202493</v>
      </c>
      <c r="B268" s="60" t="s">
        <v>475</v>
      </c>
      <c r="C268" s="60" t="s">
        <v>476</v>
      </c>
      <c r="D268" s="60" t="s">
        <v>477</v>
      </c>
      <c r="E268" s="60" t="s">
        <v>205</v>
      </c>
      <c r="F268" s="60"/>
      <c r="G268" s="60" t="s">
        <v>549</v>
      </c>
    </row>
    <row r="269" spans="1:7" x14ac:dyDescent="0.25">
      <c r="A269" s="60">
        <v>202494</v>
      </c>
      <c r="B269" s="60" t="s">
        <v>1533</v>
      </c>
      <c r="C269" s="60" t="s">
        <v>1534</v>
      </c>
      <c r="D269" s="60" t="s">
        <v>1535</v>
      </c>
      <c r="E269" s="60" t="s">
        <v>204</v>
      </c>
      <c r="F269" s="60"/>
      <c r="G269" s="60" t="s">
        <v>1536</v>
      </c>
    </row>
    <row r="270" spans="1:7" x14ac:dyDescent="0.25">
      <c r="A270" s="60">
        <v>202494</v>
      </c>
      <c r="B270" s="60" t="s">
        <v>406</v>
      </c>
      <c r="C270" s="60" t="s">
        <v>407</v>
      </c>
      <c r="D270" s="60" t="s">
        <v>408</v>
      </c>
      <c r="E270" s="60" t="s">
        <v>205</v>
      </c>
      <c r="F270" s="60"/>
      <c r="G270" s="3" t="s">
        <v>421</v>
      </c>
    </row>
    <row r="271" spans="1:7" x14ac:dyDescent="0.25">
      <c r="A271" s="60">
        <v>202494</v>
      </c>
      <c r="B271" s="60" t="s">
        <v>774</v>
      </c>
      <c r="C271" s="60" t="s">
        <v>775</v>
      </c>
      <c r="D271" s="60" t="s">
        <v>776</v>
      </c>
      <c r="E271" s="60" t="s">
        <v>205</v>
      </c>
      <c r="F271" s="60"/>
      <c r="G271" s="60" t="s">
        <v>801</v>
      </c>
    </row>
    <row r="272" spans="1:7" x14ac:dyDescent="0.25">
      <c r="A272" s="60">
        <v>202495</v>
      </c>
      <c r="B272" s="60" t="s">
        <v>403</v>
      </c>
      <c r="C272" s="60" t="s">
        <v>404</v>
      </c>
      <c r="D272" s="60" t="s">
        <v>405</v>
      </c>
      <c r="E272" s="60"/>
      <c r="F272" s="60"/>
      <c r="G272" s="60" t="s">
        <v>544</v>
      </c>
    </row>
    <row r="273" spans="1:7" x14ac:dyDescent="0.25">
      <c r="A273" s="60">
        <v>202495</v>
      </c>
      <c r="B273" s="60" t="s">
        <v>1533</v>
      </c>
      <c r="C273" s="60" t="s">
        <v>1534</v>
      </c>
      <c r="D273" s="60" t="s">
        <v>1535</v>
      </c>
      <c r="E273" s="60" t="s">
        <v>204</v>
      </c>
      <c r="F273" s="60"/>
      <c r="G273" s="60" t="s">
        <v>1536</v>
      </c>
    </row>
    <row r="274" spans="1:7" x14ac:dyDescent="0.25">
      <c r="A274" s="60">
        <v>202495</v>
      </c>
      <c r="B274" s="60" t="s">
        <v>475</v>
      </c>
      <c r="C274" s="60" t="s">
        <v>476</v>
      </c>
      <c r="D274" s="60" t="s">
        <v>477</v>
      </c>
      <c r="E274" s="60" t="s">
        <v>205</v>
      </c>
      <c r="F274" s="60"/>
      <c r="G274" s="60" t="s">
        <v>549</v>
      </c>
    </row>
    <row r="275" spans="1:7" x14ac:dyDescent="0.25">
      <c r="A275" s="60">
        <v>202496</v>
      </c>
      <c r="B275" s="60" t="s">
        <v>533</v>
      </c>
      <c r="C275" s="60" t="s">
        <v>375</v>
      </c>
      <c r="D275" s="60" t="s">
        <v>534</v>
      </c>
      <c r="E275" s="60" t="s">
        <v>205</v>
      </c>
      <c r="F275" s="60"/>
      <c r="G275" s="60" t="s">
        <v>550</v>
      </c>
    </row>
    <row r="276" spans="1:7" x14ac:dyDescent="0.25">
      <c r="A276" s="60">
        <v>202496</v>
      </c>
      <c r="B276" s="60" t="s">
        <v>829</v>
      </c>
      <c r="C276" s="60" t="s">
        <v>830</v>
      </c>
      <c r="D276" s="60" t="s">
        <v>831</v>
      </c>
      <c r="E276" s="60" t="s">
        <v>204</v>
      </c>
      <c r="F276" s="60"/>
      <c r="G276" s="60" t="s">
        <v>832</v>
      </c>
    </row>
    <row r="277" spans="1:7" x14ac:dyDescent="0.25">
      <c r="A277" s="60">
        <v>202496</v>
      </c>
      <c r="B277" s="60"/>
      <c r="C277" s="60"/>
      <c r="D277" s="60"/>
      <c r="E277" s="60"/>
      <c r="F277" s="60" t="s">
        <v>706</v>
      </c>
      <c r="G277" s="60" t="s">
        <v>718</v>
      </c>
    </row>
    <row r="278" spans="1:7" x14ac:dyDescent="0.25">
      <c r="A278" s="60">
        <v>202498</v>
      </c>
      <c r="B278" s="60" t="s">
        <v>579</v>
      </c>
      <c r="C278" s="60" t="s">
        <v>271</v>
      </c>
      <c r="D278" s="60" t="s">
        <v>580</v>
      </c>
      <c r="E278" s="60" t="s">
        <v>205</v>
      </c>
      <c r="F278" s="60"/>
      <c r="G278" s="60" t="s">
        <v>581</v>
      </c>
    </row>
    <row r="279" spans="1:7" x14ac:dyDescent="0.25">
      <c r="A279" s="60">
        <v>202498</v>
      </c>
      <c r="B279" s="60" t="s">
        <v>475</v>
      </c>
      <c r="C279" s="60" t="s">
        <v>476</v>
      </c>
      <c r="D279" s="60" t="s">
        <v>477</v>
      </c>
      <c r="E279" s="60" t="s">
        <v>205</v>
      </c>
      <c r="F279" s="60"/>
      <c r="G279" s="60" t="s">
        <v>549</v>
      </c>
    </row>
    <row r="280" spans="1:7" x14ac:dyDescent="0.25">
      <c r="A280" s="60">
        <v>202498</v>
      </c>
      <c r="B280" s="60" t="s">
        <v>367</v>
      </c>
      <c r="C280" s="60" t="s">
        <v>368</v>
      </c>
      <c r="D280" s="60" t="s">
        <v>369</v>
      </c>
      <c r="E280" s="60" t="s">
        <v>205</v>
      </c>
      <c r="F280" s="60"/>
      <c r="G280" s="60" t="s">
        <v>548</v>
      </c>
    </row>
    <row r="281" spans="1:7" x14ac:dyDescent="0.25">
      <c r="A281" s="61">
        <v>202499</v>
      </c>
      <c r="B281" s="61"/>
      <c r="C281" s="61"/>
      <c r="D281" s="61"/>
      <c r="E281" s="61"/>
      <c r="F281" s="61" t="s">
        <v>706</v>
      </c>
      <c r="G281" s="61" t="s">
        <v>718</v>
      </c>
    </row>
    <row r="282" spans="1:7" x14ac:dyDescent="0.25">
      <c r="A282" s="61">
        <v>202499</v>
      </c>
      <c r="B282" s="61"/>
      <c r="C282" s="61"/>
      <c r="D282" s="61"/>
      <c r="E282" s="61"/>
      <c r="F282" s="61" t="s">
        <v>707</v>
      </c>
      <c r="G282" s="61" t="s">
        <v>731</v>
      </c>
    </row>
    <row r="283" spans="1:7" x14ac:dyDescent="0.25">
      <c r="A283" s="61">
        <v>202499</v>
      </c>
      <c r="B283" s="61" t="s">
        <v>579</v>
      </c>
      <c r="C283" s="61" t="s">
        <v>271</v>
      </c>
      <c r="D283" s="61" t="s">
        <v>580</v>
      </c>
      <c r="E283" s="61" t="s">
        <v>205</v>
      </c>
      <c r="F283" s="61"/>
      <c r="G283" s="61" t="s">
        <v>581</v>
      </c>
    </row>
    <row r="284" spans="1:7" x14ac:dyDescent="0.25">
      <c r="A284" s="61">
        <v>2024100</v>
      </c>
      <c r="B284" s="61" t="s">
        <v>362</v>
      </c>
      <c r="C284" s="61" t="s">
        <v>363</v>
      </c>
      <c r="D284" s="61" t="s">
        <v>364</v>
      </c>
      <c r="E284" s="61" t="s">
        <v>204</v>
      </c>
      <c r="F284" s="61"/>
      <c r="G284" s="61" t="s">
        <v>547</v>
      </c>
    </row>
    <row r="285" spans="1:7" x14ac:dyDescent="0.25">
      <c r="A285" s="61">
        <v>2024100</v>
      </c>
      <c r="B285" s="61"/>
      <c r="C285" s="61"/>
      <c r="D285" s="61"/>
      <c r="E285" s="61"/>
      <c r="F285" s="61" t="s">
        <v>496</v>
      </c>
      <c r="G285" s="61" t="s">
        <v>497</v>
      </c>
    </row>
    <row r="286" spans="1:7" x14ac:dyDescent="0.25">
      <c r="A286" s="61">
        <v>2024100</v>
      </c>
      <c r="B286" s="61" t="s">
        <v>365</v>
      </c>
      <c r="C286" s="61" t="s">
        <v>265</v>
      </c>
      <c r="D286" s="61" t="s">
        <v>366</v>
      </c>
      <c r="E286" s="61" t="s">
        <v>204</v>
      </c>
      <c r="F286" s="61"/>
      <c r="G286" s="3" t="s">
        <v>384</v>
      </c>
    </row>
    <row r="287" spans="1:7" x14ac:dyDescent="0.25">
      <c r="A287" s="61">
        <v>2024101</v>
      </c>
      <c r="B287" s="61"/>
      <c r="C287" s="61"/>
      <c r="D287" s="61"/>
      <c r="E287" s="61"/>
      <c r="F287" s="61" t="s">
        <v>706</v>
      </c>
      <c r="G287" s="61" t="s">
        <v>718</v>
      </c>
    </row>
    <row r="288" spans="1:7" x14ac:dyDescent="0.25">
      <c r="A288" s="61">
        <v>2024101</v>
      </c>
      <c r="B288" s="61"/>
      <c r="C288" s="61"/>
      <c r="D288" s="61"/>
      <c r="E288" s="61"/>
      <c r="F288" s="61" t="s">
        <v>1573</v>
      </c>
      <c r="G288" s="61" t="s">
        <v>1574</v>
      </c>
    </row>
    <row r="289" spans="1:7" x14ac:dyDescent="0.25">
      <c r="A289" s="61">
        <v>2024101</v>
      </c>
      <c r="B289" s="61" t="s">
        <v>1576</v>
      </c>
      <c r="C289" s="61" t="s">
        <v>1577</v>
      </c>
      <c r="D289" s="61" t="s">
        <v>1578</v>
      </c>
      <c r="E289" s="61"/>
      <c r="F289" s="61"/>
      <c r="G289" s="61"/>
    </row>
    <row r="290" spans="1:7" x14ac:dyDescent="0.25">
      <c r="A290" s="61">
        <v>2024102</v>
      </c>
      <c r="B290" s="61"/>
      <c r="C290" s="61"/>
      <c r="D290" s="61"/>
      <c r="E290" s="61"/>
      <c r="F290" s="61" t="s">
        <v>707</v>
      </c>
      <c r="G290" s="61" t="s">
        <v>731</v>
      </c>
    </row>
    <row r="291" spans="1:7" x14ac:dyDescent="0.25">
      <c r="A291" s="61">
        <v>2024102</v>
      </c>
      <c r="B291" s="61" t="s">
        <v>362</v>
      </c>
      <c r="C291" s="61" t="s">
        <v>363</v>
      </c>
      <c r="D291" s="61" t="s">
        <v>364</v>
      </c>
      <c r="E291" s="61" t="s">
        <v>204</v>
      </c>
      <c r="F291" s="61"/>
      <c r="G291" s="61" t="s">
        <v>547</v>
      </c>
    </row>
    <row r="292" spans="1:7" x14ac:dyDescent="0.25">
      <c r="A292" s="61">
        <v>2024102</v>
      </c>
      <c r="B292" s="61"/>
      <c r="C292" s="61"/>
      <c r="D292" s="61"/>
      <c r="E292" s="61"/>
      <c r="F292" s="61" t="s">
        <v>1581</v>
      </c>
      <c r="G292" s="61" t="s">
        <v>1582</v>
      </c>
    </row>
    <row r="293" spans="1:7" x14ac:dyDescent="0.25">
      <c r="A293" s="61">
        <v>2024103</v>
      </c>
      <c r="B293" s="61"/>
      <c r="C293" s="61"/>
      <c r="D293" s="61"/>
      <c r="E293" s="61"/>
      <c r="F293" s="61" t="s">
        <v>496</v>
      </c>
      <c r="G293" s="61" t="s">
        <v>497</v>
      </c>
    </row>
    <row r="294" spans="1:7" x14ac:dyDescent="0.25">
      <c r="A294" s="61">
        <v>2024103</v>
      </c>
      <c r="B294" s="61" t="s">
        <v>1576</v>
      </c>
      <c r="C294" s="61" t="s">
        <v>1577</v>
      </c>
      <c r="D294" s="61" t="s">
        <v>1578</v>
      </c>
      <c r="E294" s="61" t="s">
        <v>204</v>
      </c>
      <c r="F294" s="61"/>
      <c r="G294" s="61" t="s">
        <v>1587</v>
      </c>
    </row>
    <row r="295" spans="1:7" x14ac:dyDescent="0.25">
      <c r="A295" s="61">
        <v>2024103</v>
      </c>
      <c r="B295" s="61"/>
      <c r="C295" s="61"/>
      <c r="D295" s="61"/>
      <c r="E295" s="61"/>
      <c r="F295" s="61" t="s">
        <v>1581</v>
      </c>
      <c r="G295" s="61" t="s">
        <v>1582</v>
      </c>
    </row>
    <row r="296" spans="1:7" x14ac:dyDescent="0.25">
      <c r="A296" s="61">
        <v>2024104</v>
      </c>
      <c r="B296" s="61" t="s">
        <v>579</v>
      </c>
      <c r="C296" s="61" t="s">
        <v>271</v>
      </c>
      <c r="D296" s="61" t="s">
        <v>580</v>
      </c>
      <c r="E296" s="61" t="s">
        <v>205</v>
      </c>
      <c r="F296" s="61"/>
      <c r="G296" s="61" t="s">
        <v>581</v>
      </c>
    </row>
    <row r="297" spans="1:7" x14ac:dyDescent="0.25">
      <c r="A297" s="61">
        <v>2024104</v>
      </c>
      <c r="B297" s="61"/>
      <c r="C297" s="61"/>
      <c r="D297" s="61"/>
      <c r="E297" s="61"/>
      <c r="F297" s="61" t="s">
        <v>706</v>
      </c>
      <c r="G297" s="61" t="s">
        <v>718</v>
      </c>
    </row>
    <row r="298" spans="1:7" x14ac:dyDescent="0.25">
      <c r="A298" s="61">
        <v>2024104</v>
      </c>
      <c r="B298" s="61" t="s">
        <v>365</v>
      </c>
      <c r="C298" s="61" t="s">
        <v>265</v>
      </c>
      <c r="D298" s="61" t="s">
        <v>366</v>
      </c>
      <c r="E298" s="61" t="s">
        <v>204</v>
      </c>
      <c r="F298" s="61"/>
      <c r="G298" s="3" t="s">
        <v>384</v>
      </c>
    </row>
    <row r="299" spans="1:7" x14ac:dyDescent="0.25">
      <c r="A299" s="63">
        <v>2024105</v>
      </c>
      <c r="B299" s="63"/>
      <c r="C299" s="63"/>
      <c r="D299" s="63"/>
      <c r="E299" s="63"/>
      <c r="F299" s="63" t="s">
        <v>707</v>
      </c>
      <c r="G299" s="63" t="s">
        <v>731</v>
      </c>
    </row>
    <row r="300" spans="1:7" x14ac:dyDescent="0.25">
      <c r="A300" s="63">
        <v>2024105</v>
      </c>
      <c r="B300" s="63" t="s">
        <v>365</v>
      </c>
      <c r="C300" s="63" t="s">
        <v>265</v>
      </c>
      <c r="D300" s="63" t="s">
        <v>366</v>
      </c>
      <c r="E300" s="63" t="s">
        <v>204</v>
      </c>
      <c r="F300" s="63"/>
      <c r="G300" s="3" t="s">
        <v>384</v>
      </c>
    </row>
    <row r="301" spans="1:7" x14ac:dyDescent="0.25">
      <c r="A301" s="63">
        <v>2024105</v>
      </c>
      <c r="B301" s="63" t="s">
        <v>362</v>
      </c>
      <c r="C301" s="63" t="s">
        <v>363</v>
      </c>
      <c r="D301" s="63" t="s">
        <v>364</v>
      </c>
      <c r="E301" s="63" t="s">
        <v>204</v>
      </c>
      <c r="F301" s="63"/>
      <c r="G301" s="63" t="s">
        <v>547</v>
      </c>
    </row>
    <row r="302" spans="1:7" x14ac:dyDescent="0.25">
      <c r="A302" s="63">
        <v>2024106</v>
      </c>
      <c r="B302" s="63" t="s">
        <v>579</v>
      </c>
      <c r="C302" s="63" t="s">
        <v>271</v>
      </c>
      <c r="D302" s="63" t="s">
        <v>580</v>
      </c>
      <c r="E302" s="63" t="s">
        <v>205</v>
      </c>
      <c r="F302" s="63"/>
      <c r="G302" s="63" t="s">
        <v>581</v>
      </c>
    </row>
    <row r="303" spans="1:7" x14ac:dyDescent="0.25">
      <c r="A303" s="63">
        <v>2024106</v>
      </c>
      <c r="B303" s="63"/>
      <c r="C303" s="63"/>
      <c r="D303" s="63"/>
      <c r="E303" s="63"/>
      <c r="F303" s="63" t="s">
        <v>1581</v>
      </c>
      <c r="G303" s="63" t="s">
        <v>1582</v>
      </c>
    </row>
    <row r="304" spans="1:7" x14ac:dyDescent="0.25">
      <c r="A304" s="63">
        <v>2024106</v>
      </c>
      <c r="B304" s="63"/>
      <c r="C304" s="63"/>
      <c r="D304" s="63"/>
      <c r="E304" s="63"/>
      <c r="F304" s="63" t="s">
        <v>1573</v>
      </c>
      <c r="G304" s="63" t="s">
        <v>1574</v>
      </c>
    </row>
    <row r="305" spans="1:7" x14ac:dyDescent="0.25">
      <c r="A305" s="63">
        <v>2024107</v>
      </c>
      <c r="B305" s="63"/>
      <c r="C305" s="63"/>
      <c r="D305" s="63"/>
      <c r="E305" s="63"/>
      <c r="F305" s="63" t="s">
        <v>1573</v>
      </c>
      <c r="G305" s="63" t="s">
        <v>1574</v>
      </c>
    </row>
    <row r="306" spans="1:7" x14ac:dyDescent="0.25">
      <c r="A306" s="63">
        <v>2024107</v>
      </c>
      <c r="B306" s="63"/>
      <c r="C306" s="63"/>
      <c r="D306" s="63"/>
      <c r="E306" s="63"/>
      <c r="F306" s="63" t="s">
        <v>496</v>
      </c>
      <c r="G306" s="63" t="s">
        <v>497</v>
      </c>
    </row>
    <row r="307" spans="1:7" x14ac:dyDescent="0.25">
      <c r="A307" s="63">
        <v>2024107</v>
      </c>
      <c r="B307" s="63" t="s">
        <v>1576</v>
      </c>
      <c r="C307" s="63" t="s">
        <v>1577</v>
      </c>
      <c r="D307" s="63" t="s">
        <v>1578</v>
      </c>
      <c r="E307" s="63" t="s">
        <v>204</v>
      </c>
      <c r="F307" s="63"/>
      <c r="G307" s="63" t="s">
        <v>1587</v>
      </c>
    </row>
    <row r="308" spans="1:7" x14ac:dyDescent="0.25">
      <c r="A308" s="63">
        <v>2024108</v>
      </c>
      <c r="B308" s="63" t="s">
        <v>594</v>
      </c>
      <c r="C308" s="63" t="s">
        <v>595</v>
      </c>
      <c r="D308" s="63" t="s">
        <v>596</v>
      </c>
      <c r="E308" s="63" t="s">
        <v>204</v>
      </c>
      <c r="F308" s="63"/>
      <c r="G308" s="63" t="s">
        <v>597</v>
      </c>
    </row>
    <row r="309" spans="1:7" x14ac:dyDescent="0.25">
      <c r="A309" s="63">
        <v>2024108</v>
      </c>
      <c r="B309" s="63" t="s">
        <v>605</v>
      </c>
      <c r="C309" s="63" t="s">
        <v>606</v>
      </c>
      <c r="D309" s="63" t="s">
        <v>607</v>
      </c>
      <c r="E309" s="63" t="s">
        <v>204</v>
      </c>
      <c r="F309" s="63"/>
      <c r="G309" s="63" t="s">
        <v>680</v>
      </c>
    </row>
    <row r="310" spans="1:7" x14ac:dyDescent="0.25">
      <c r="A310" s="63">
        <v>2024108</v>
      </c>
      <c r="B310" s="63"/>
      <c r="C310" s="63"/>
      <c r="D310" s="63"/>
      <c r="E310" s="63"/>
      <c r="F310" s="63" t="s">
        <v>672</v>
      </c>
      <c r="G310" s="63" t="s">
        <v>667</v>
      </c>
    </row>
    <row r="311" spans="1:7" x14ac:dyDescent="0.25">
      <c r="A311" s="63">
        <v>2024109</v>
      </c>
      <c r="B311" s="63" t="s">
        <v>362</v>
      </c>
      <c r="C311" s="63" t="s">
        <v>363</v>
      </c>
      <c r="D311" s="63" t="s">
        <v>364</v>
      </c>
      <c r="E311" s="63" t="s">
        <v>204</v>
      </c>
      <c r="F311" s="63"/>
      <c r="G311" s="63" t="s">
        <v>547</v>
      </c>
    </row>
    <row r="312" spans="1:7" x14ac:dyDescent="0.25">
      <c r="A312" s="63">
        <v>2024109</v>
      </c>
      <c r="B312" s="63" t="s">
        <v>403</v>
      </c>
      <c r="C312" s="63" t="s">
        <v>404</v>
      </c>
      <c r="D312" s="63" t="s">
        <v>405</v>
      </c>
      <c r="E312" s="63"/>
      <c r="F312" s="63"/>
      <c r="G312" s="63" t="s">
        <v>544</v>
      </c>
    </row>
    <row r="313" spans="1:7" x14ac:dyDescent="0.25">
      <c r="A313" s="63">
        <v>2024109</v>
      </c>
      <c r="B313" s="63" t="s">
        <v>367</v>
      </c>
      <c r="C313" s="63" t="s">
        <v>368</v>
      </c>
      <c r="D313" s="63" t="s">
        <v>369</v>
      </c>
      <c r="E313" s="63" t="s">
        <v>205</v>
      </c>
      <c r="F313" s="63"/>
      <c r="G313" s="63" t="s">
        <v>548</v>
      </c>
    </row>
    <row r="314" spans="1:7" x14ac:dyDescent="0.25">
      <c r="A314" s="63">
        <v>2024111</v>
      </c>
      <c r="B314" s="63" t="s">
        <v>605</v>
      </c>
      <c r="C314" s="63" t="s">
        <v>606</v>
      </c>
      <c r="D314" s="63" t="s">
        <v>607</v>
      </c>
      <c r="E314" s="63" t="s">
        <v>204</v>
      </c>
      <c r="F314" s="63"/>
      <c r="G314" s="63" t="s">
        <v>680</v>
      </c>
    </row>
    <row r="315" spans="1:7" x14ac:dyDescent="0.25">
      <c r="A315" s="63">
        <v>2024112</v>
      </c>
      <c r="B315" s="63"/>
      <c r="C315" s="63"/>
      <c r="D315" s="63"/>
      <c r="E315" s="63"/>
      <c r="F315" s="63" t="s">
        <v>1573</v>
      </c>
      <c r="G315" s="63" t="s">
        <v>1574</v>
      </c>
    </row>
    <row r="316" spans="1:7" x14ac:dyDescent="0.25">
      <c r="A316" s="63">
        <v>2024112</v>
      </c>
      <c r="B316" s="63" t="s">
        <v>475</v>
      </c>
      <c r="C316" s="63" t="s">
        <v>476</v>
      </c>
      <c r="D316" s="63" t="s">
        <v>477</v>
      </c>
      <c r="E316" s="63" t="s">
        <v>205</v>
      </c>
      <c r="F316" s="63"/>
      <c r="G316" s="63" t="s">
        <v>549</v>
      </c>
    </row>
    <row r="317" spans="1:7" x14ac:dyDescent="0.25">
      <c r="A317" s="63">
        <v>2024112</v>
      </c>
      <c r="B317" s="63"/>
      <c r="C317" s="63"/>
      <c r="D317" s="63"/>
      <c r="E317" s="63"/>
      <c r="F317" s="63" t="s">
        <v>705</v>
      </c>
      <c r="G317" s="63" t="s">
        <v>743</v>
      </c>
    </row>
    <row r="318" spans="1:7" x14ac:dyDescent="0.25">
      <c r="A318" s="63">
        <v>2024113</v>
      </c>
      <c r="B318" s="63" t="s">
        <v>1693</v>
      </c>
      <c r="C318" s="63" t="s">
        <v>1694</v>
      </c>
      <c r="D318" s="63" t="s">
        <v>1695</v>
      </c>
      <c r="E318" s="63" t="s">
        <v>204</v>
      </c>
      <c r="F318" s="63"/>
      <c r="G318" s="63" t="s">
        <v>1696</v>
      </c>
    </row>
    <row r="319" spans="1:7" x14ac:dyDescent="0.25">
      <c r="A319" s="63">
        <v>2024114</v>
      </c>
      <c r="B319" s="63"/>
      <c r="C319" s="63"/>
      <c r="D319" s="63"/>
      <c r="E319" s="63"/>
      <c r="F319" s="63" t="s">
        <v>1701</v>
      </c>
      <c r="G319" s="63" t="s">
        <v>1702</v>
      </c>
    </row>
    <row r="320" spans="1:7" x14ac:dyDescent="0.25">
      <c r="A320" s="63">
        <v>2024114</v>
      </c>
      <c r="B320" s="63"/>
      <c r="C320" s="63"/>
      <c r="D320" s="63"/>
      <c r="E320" s="63"/>
      <c r="F320" s="63" t="s">
        <v>1706</v>
      </c>
      <c r="G320" s="63" t="s">
        <v>1712</v>
      </c>
    </row>
    <row r="321" spans="1:7" x14ac:dyDescent="0.25">
      <c r="A321" s="63">
        <v>2024114</v>
      </c>
      <c r="B321" s="63" t="s">
        <v>367</v>
      </c>
      <c r="C321" s="63" t="s">
        <v>368</v>
      </c>
      <c r="D321" s="63" t="s">
        <v>369</v>
      </c>
      <c r="E321" s="63" t="s">
        <v>205</v>
      </c>
      <c r="F321" s="63"/>
      <c r="G321" s="63" t="s">
        <v>548</v>
      </c>
    </row>
    <row r="322" spans="1:7" x14ac:dyDescent="0.25">
      <c r="A322" s="63">
        <v>2024115</v>
      </c>
      <c r="B322" s="63" t="s">
        <v>367</v>
      </c>
      <c r="C322" s="63" t="s">
        <v>368</v>
      </c>
      <c r="D322" s="63" t="s">
        <v>369</v>
      </c>
      <c r="E322" s="63" t="s">
        <v>205</v>
      </c>
      <c r="F322" s="63"/>
      <c r="G322" s="63" t="s">
        <v>548</v>
      </c>
    </row>
    <row r="323" spans="1:7" x14ac:dyDescent="0.25">
      <c r="A323" s="63">
        <v>2024115</v>
      </c>
      <c r="B323" s="63"/>
      <c r="C323" s="63"/>
      <c r="D323" s="63"/>
      <c r="E323" s="63"/>
      <c r="F323" s="63" t="s">
        <v>1706</v>
      </c>
      <c r="G323" s="63" t="s">
        <v>1712</v>
      </c>
    </row>
    <row r="324" spans="1:7" x14ac:dyDescent="0.25">
      <c r="A324" s="63">
        <v>2024115</v>
      </c>
      <c r="B324" s="63"/>
      <c r="C324" s="63"/>
      <c r="D324" s="63"/>
      <c r="E324" s="63"/>
      <c r="F324" s="63" t="s">
        <v>1701</v>
      </c>
      <c r="G324" s="63" t="s">
        <v>1702</v>
      </c>
    </row>
    <row r="325" spans="1:7" x14ac:dyDescent="0.25">
      <c r="A325" s="63">
        <v>2024116</v>
      </c>
      <c r="B325" s="63"/>
      <c r="C325" s="63"/>
      <c r="D325" s="63"/>
      <c r="E325" s="63"/>
      <c r="F325" s="63" t="s">
        <v>1706</v>
      </c>
      <c r="G325" s="63" t="s">
        <v>1712</v>
      </c>
    </row>
    <row r="326" spans="1:7" x14ac:dyDescent="0.25">
      <c r="A326" s="63">
        <v>2024116</v>
      </c>
      <c r="B326" s="63" t="s">
        <v>367</v>
      </c>
      <c r="C326" s="63" t="s">
        <v>368</v>
      </c>
      <c r="D326" s="63" t="s">
        <v>369</v>
      </c>
      <c r="E326" s="63" t="s">
        <v>205</v>
      </c>
      <c r="F326" s="63"/>
      <c r="G326" s="63" t="s">
        <v>548</v>
      </c>
    </row>
    <row r="327" spans="1:7" x14ac:dyDescent="0.25">
      <c r="A327" s="63">
        <v>2024116</v>
      </c>
      <c r="B327" s="63"/>
      <c r="C327" s="63"/>
      <c r="D327" s="63"/>
      <c r="E327" s="63"/>
      <c r="F327" s="63" t="s">
        <v>1701</v>
      </c>
      <c r="G327" s="63" t="s">
        <v>1702</v>
      </c>
    </row>
    <row r="328" spans="1:7" x14ac:dyDescent="0.25">
      <c r="A328" s="63">
        <v>2024117</v>
      </c>
      <c r="B328" s="63" t="s">
        <v>524</v>
      </c>
      <c r="C328" s="63" t="s">
        <v>525</v>
      </c>
      <c r="D328" s="63" t="s">
        <v>526</v>
      </c>
      <c r="E328" s="63" t="s">
        <v>205</v>
      </c>
      <c r="F328" s="63"/>
      <c r="G328" s="63" t="s">
        <v>527</v>
      </c>
    </row>
    <row r="329" spans="1:7" x14ac:dyDescent="0.25">
      <c r="A329" s="63">
        <v>2024118</v>
      </c>
      <c r="B329" s="63" t="s">
        <v>1724</v>
      </c>
      <c r="C329" s="63" t="s">
        <v>1725</v>
      </c>
      <c r="D329" s="63" t="s">
        <v>1726</v>
      </c>
      <c r="E329" s="63" t="s">
        <v>204</v>
      </c>
      <c r="F329" s="63"/>
      <c r="G329" s="63" t="s">
        <v>1727</v>
      </c>
    </row>
    <row r="330" spans="1:7" x14ac:dyDescent="0.25">
      <c r="A330" s="63">
        <v>2024119</v>
      </c>
      <c r="B330" s="63" t="s">
        <v>403</v>
      </c>
      <c r="C330" s="63" t="s">
        <v>404</v>
      </c>
      <c r="D330" s="63" t="s">
        <v>405</v>
      </c>
      <c r="E330" s="63" t="s">
        <v>204</v>
      </c>
      <c r="F330" s="63"/>
      <c r="G330" s="63" t="s">
        <v>544</v>
      </c>
    </row>
    <row r="331" spans="1:7" x14ac:dyDescent="0.25">
      <c r="A331" s="63">
        <v>2024119</v>
      </c>
      <c r="B331" s="63"/>
      <c r="C331" s="63"/>
      <c r="D331" s="63"/>
      <c r="E331" s="63"/>
      <c r="F331" s="63" t="s">
        <v>1573</v>
      </c>
      <c r="G331" s="63" t="s">
        <v>1574</v>
      </c>
    </row>
    <row r="332" spans="1:7" x14ac:dyDescent="0.25">
      <c r="A332" s="63">
        <v>2024119</v>
      </c>
      <c r="B332" s="63"/>
      <c r="C332" s="63"/>
      <c r="D332" s="63"/>
      <c r="E332" s="63"/>
      <c r="F332" s="63" t="s">
        <v>1706</v>
      </c>
      <c r="G332" s="63" t="s">
        <v>1712</v>
      </c>
    </row>
    <row r="333" spans="1:7" x14ac:dyDescent="0.25">
      <c r="A333" s="63">
        <v>2024120</v>
      </c>
      <c r="B333" s="63"/>
      <c r="C333" s="63"/>
      <c r="D333" s="63"/>
      <c r="E333" s="63"/>
      <c r="F333" s="63" t="s">
        <v>1573</v>
      </c>
      <c r="G333" s="63" t="s">
        <v>1574</v>
      </c>
    </row>
    <row r="334" spans="1:7" x14ac:dyDescent="0.25">
      <c r="A334" s="63">
        <v>2024120</v>
      </c>
      <c r="B334" s="63" t="s">
        <v>403</v>
      </c>
      <c r="C334" s="63" t="s">
        <v>404</v>
      </c>
      <c r="D334" s="63" t="s">
        <v>405</v>
      </c>
      <c r="E334" s="63" t="s">
        <v>204</v>
      </c>
      <c r="F334" s="63"/>
      <c r="G334" s="63" t="s">
        <v>544</v>
      </c>
    </row>
    <row r="335" spans="1:7" x14ac:dyDescent="0.25">
      <c r="A335" s="63">
        <v>2024120</v>
      </c>
      <c r="B335" s="63"/>
      <c r="C335" s="63"/>
      <c r="D335" s="63"/>
      <c r="E335" s="63"/>
      <c r="F335" s="63" t="s">
        <v>1706</v>
      </c>
      <c r="G335" s="63" t="s">
        <v>1712</v>
      </c>
    </row>
    <row r="336" spans="1:7" x14ac:dyDescent="0.25">
      <c r="A336" s="63">
        <v>2024121</v>
      </c>
      <c r="B336" s="63"/>
      <c r="C336" s="63"/>
      <c r="D336" s="63"/>
      <c r="E336" s="63"/>
      <c r="F336" s="63" t="s">
        <v>1706</v>
      </c>
      <c r="G336" s="63" t="s">
        <v>1712</v>
      </c>
    </row>
    <row r="337" spans="1:7" x14ac:dyDescent="0.25">
      <c r="A337" s="63">
        <v>2024121</v>
      </c>
      <c r="B337" s="63" t="s">
        <v>403</v>
      </c>
      <c r="C337" s="63" t="s">
        <v>404</v>
      </c>
      <c r="D337" s="63" t="s">
        <v>405</v>
      </c>
      <c r="E337" s="63" t="s">
        <v>204</v>
      </c>
      <c r="F337" s="63"/>
      <c r="G337" s="63" t="s">
        <v>544</v>
      </c>
    </row>
    <row r="338" spans="1:7" x14ac:dyDescent="0.25">
      <c r="A338" s="63">
        <v>2024121</v>
      </c>
      <c r="B338" s="63"/>
      <c r="C338" s="63"/>
      <c r="D338" s="63"/>
      <c r="E338" s="63"/>
      <c r="F338" s="63" t="s">
        <v>1573</v>
      </c>
      <c r="G338" s="63" t="s">
        <v>1574</v>
      </c>
    </row>
    <row r="339" spans="1:7" x14ac:dyDescent="0.25">
      <c r="A339" s="63">
        <v>2024122</v>
      </c>
      <c r="B339" s="63" t="s">
        <v>1746</v>
      </c>
      <c r="C339" s="63" t="s">
        <v>1747</v>
      </c>
      <c r="D339" s="63" t="s">
        <v>534</v>
      </c>
      <c r="E339" s="63" t="s">
        <v>205</v>
      </c>
      <c r="F339" s="63"/>
      <c r="G339" s="63" t="s">
        <v>1748</v>
      </c>
    </row>
    <row r="340" spans="1:7" x14ac:dyDescent="0.25">
      <c r="A340" s="63">
        <v>2024122</v>
      </c>
      <c r="B340" s="63" t="s">
        <v>774</v>
      </c>
      <c r="C340" s="63" t="s">
        <v>775</v>
      </c>
      <c r="D340" s="63" t="s">
        <v>776</v>
      </c>
      <c r="E340" s="63" t="s">
        <v>205</v>
      </c>
      <c r="F340" s="63"/>
      <c r="G340" s="63" t="s">
        <v>801</v>
      </c>
    </row>
    <row r="341" spans="1:7" x14ac:dyDescent="0.25">
      <c r="A341" s="63">
        <v>2024122</v>
      </c>
      <c r="B341" s="63" t="s">
        <v>757</v>
      </c>
      <c r="C341" s="63" t="s">
        <v>408</v>
      </c>
      <c r="D341" s="63" t="s">
        <v>758</v>
      </c>
      <c r="E341" s="63" t="s">
        <v>204</v>
      </c>
      <c r="F341" s="63"/>
      <c r="G341" s="63" t="s">
        <v>964</v>
      </c>
    </row>
    <row r="342" spans="1:7" x14ac:dyDescent="0.25">
      <c r="A342" s="63">
        <v>2024123</v>
      </c>
      <c r="B342" s="63" t="s">
        <v>774</v>
      </c>
      <c r="C342" s="63" t="s">
        <v>775</v>
      </c>
      <c r="D342" s="63" t="s">
        <v>776</v>
      </c>
      <c r="E342" s="63" t="s">
        <v>205</v>
      </c>
      <c r="F342" s="63"/>
      <c r="G342" s="63" t="s">
        <v>801</v>
      </c>
    </row>
    <row r="343" spans="1:7" x14ac:dyDescent="0.25">
      <c r="A343" s="63">
        <v>2024123</v>
      </c>
      <c r="B343" s="63" t="s">
        <v>1746</v>
      </c>
      <c r="C343" s="63" t="s">
        <v>1747</v>
      </c>
      <c r="D343" s="63" t="s">
        <v>534</v>
      </c>
      <c r="E343" s="63" t="s">
        <v>205</v>
      </c>
      <c r="F343" s="63"/>
      <c r="G343" s="63" t="s">
        <v>1748</v>
      </c>
    </row>
    <row r="344" spans="1:7" x14ac:dyDescent="0.25">
      <c r="A344" s="63">
        <v>2024123</v>
      </c>
      <c r="B344" s="63" t="s">
        <v>757</v>
      </c>
      <c r="C344" s="63" t="s">
        <v>408</v>
      </c>
      <c r="D344" s="63" t="s">
        <v>758</v>
      </c>
      <c r="E344" s="63" t="s">
        <v>204</v>
      </c>
      <c r="F344" s="63"/>
      <c r="G344" s="63" t="s">
        <v>964</v>
      </c>
    </row>
    <row r="345" spans="1:7" x14ac:dyDescent="0.25">
      <c r="A345" s="63">
        <v>2024124</v>
      </c>
      <c r="B345" s="63" t="s">
        <v>475</v>
      </c>
      <c r="C345" s="63" t="s">
        <v>476</v>
      </c>
      <c r="D345" s="63" t="s">
        <v>477</v>
      </c>
      <c r="E345" s="63" t="s">
        <v>205</v>
      </c>
      <c r="F345" s="63"/>
      <c r="G345" s="63" t="s">
        <v>549</v>
      </c>
    </row>
    <row r="346" spans="1:7" x14ac:dyDescent="0.25">
      <c r="A346" s="63">
        <v>2024124</v>
      </c>
      <c r="B346" s="63" t="s">
        <v>579</v>
      </c>
      <c r="C346" s="63" t="s">
        <v>271</v>
      </c>
      <c r="D346" s="63" t="s">
        <v>580</v>
      </c>
      <c r="E346" s="63" t="s">
        <v>205</v>
      </c>
      <c r="F346" s="63"/>
      <c r="G346" s="63" t="s">
        <v>581</v>
      </c>
    </row>
    <row r="347" spans="1:7" x14ac:dyDescent="0.25">
      <c r="A347" s="63">
        <v>2024124</v>
      </c>
      <c r="B347" s="63" t="s">
        <v>430</v>
      </c>
      <c r="C347" s="63" t="s">
        <v>410</v>
      </c>
      <c r="D347" s="63" t="s">
        <v>432</v>
      </c>
      <c r="E347" s="63" t="s">
        <v>204</v>
      </c>
      <c r="F347" s="63"/>
      <c r="G347" s="3" t="s">
        <v>437</v>
      </c>
    </row>
    <row r="348" spans="1:7" x14ac:dyDescent="0.25">
      <c r="A348" s="63">
        <v>2024125</v>
      </c>
      <c r="B348" s="63" t="s">
        <v>1261</v>
      </c>
      <c r="C348" s="63" t="s">
        <v>1262</v>
      </c>
      <c r="D348" s="63" t="s">
        <v>1263</v>
      </c>
      <c r="E348" s="63" t="s">
        <v>204</v>
      </c>
      <c r="F348" s="63"/>
      <c r="G348" s="63" t="s">
        <v>1276</v>
      </c>
    </row>
    <row r="349" spans="1:7" x14ac:dyDescent="0.25">
      <c r="A349">
        <v>2024126</v>
      </c>
      <c r="F349" s="63" t="s">
        <v>707</v>
      </c>
      <c r="G349" s="63" t="s">
        <v>731</v>
      </c>
    </row>
    <row r="350" spans="1:7" x14ac:dyDescent="0.25">
      <c r="A350" s="63">
        <v>2024127</v>
      </c>
      <c r="B350" s="63" t="s">
        <v>403</v>
      </c>
      <c r="C350" s="63" t="s">
        <v>404</v>
      </c>
      <c r="D350" s="63" t="s">
        <v>405</v>
      </c>
      <c r="E350" s="63" t="s">
        <v>204</v>
      </c>
      <c r="F350" s="63"/>
      <c r="G350" s="63" t="s">
        <v>544</v>
      </c>
    </row>
    <row r="351" spans="1:7" x14ac:dyDescent="0.25">
      <c r="A351" s="63">
        <v>2024127</v>
      </c>
      <c r="B351" s="63" t="s">
        <v>1774</v>
      </c>
      <c r="C351" s="63" t="s">
        <v>995</v>
      </c>
      <c r="D351" s="63" t="s">
        <v>793</v>
      </c>
      <c r="E351" s="63" t="s">
        <v>204</v>
      </c>
      <c r="F351" s="63"/>
      <c r="G351" s="63" t="s">
        <v>1777</v>
      </c>
    </row>
    <row r="352" spans="1:7" x14ac:dyDescent="0.25">
      <c r="A352" s="63">
        <v>2024127</v>
      </c>
      <c r="B352" s="63" t="s">
        <v>475</v>
      </c>
      <c r="C352" s="63" t="s">
        <v>476</v>
      </c>
      <c r="D352" s="63" t="s">
        <v>477</v>
      </c>
      <c r="E352" s="63" t="s">
        <v>205</v>
      </c>
      <c r="F352" s="63"/>
      <c r="G352" s="63" t="s">
        <v>549</v>
      </c>
    </row>
    <row r="353" spans="1:7" x14ac:dyDescent="0.25">
      <c r="A353" s="63">
        <v>2024128</v>
      </c>
      <c r="B353" s="63" t="s">
        <v>1774</v>
      </c>
      <c r="C353" s="63" t="s">
        <v>995</v>
      </c>
      <c r="D353" s="63" t="s">
        <v>793</v>
      </c>
      <c r="E353" s="63" t="s">
        <v>204</v>
      </c>
      <c r="F353" s="63"/>
      <c r="G353" s="63" t="s">
        <v>1777</v>
      </c>
    </row>
    <row r="354" spans="1:7" x14ac:dyDescent="0.25">
      <c r="A354" s="63">
        <v>2024128</v>
      </c>
      <c r="B354" s="63" t="s">
        <v>403</v>
      </c>
      <c r="C354" s="63" t="s">
        <v>404</v>
      </c>
      <c r="D354" s="63" t="s">
        <v>405</v>
      </c>
      <c r="E354" s="63" t="s">
        <v>204</v>
      </c>
      <c r="F354" s="63"/>
      <c r="G354" s="63" t="s">
        <v>544</v>
      </c>
    </row>
    <row r="355" spans="1:7" x14ac:dyDescent="0.25">
      <c r="A355" s="63">
        <v>2024128</v>
      </c>
      <c r="B355" s="63" t="s">
        <v>475</v>
      </c>
      <c r="C355" s="63" t="s">
        <v>476</v>
      </c>
      <c r="D355" s="63" t="s">
        <v>477</v>
      </c>
      <c r="E355" s="63" t="s">
        <v>205</v>
      </c>
      <c r="F355" s="63"/>
      <c r="G355" s="63" t="s">
        <v>549</v>
      </c>
    </row>
    <row r="356" spans="1:7" x14ac:dyDescent="0.25">
      <c r="A356" s="64">
        <v>2024129</v>
      </c>
      <c r="B356" s="64"/>
      <c r="C356" s="64"/>
      <c r="D356" s="64"/>
      <c r="E356" s="64"/>
      <c r="F356" s="64" t="s">
        <v>672</v>
      </c>
      <c r="G356" s="64" t="s">
        <v>667</v>
      </c>
    </row>
    <row r="357" spans="1:7" x14ac:dyDescent="0.25">
      <c r="A357" s="64">
        <v>2024130</v>
      </c>
      <c r="B357" s="64" t="s">
        <v>605</v>
      </c>
      <c r="C357" s="64" t="s">
        <v>606</v>
      </c>
      <c r="D357" s="64" t="s">
        <v>607</v>
      </c>
      <c r="E357" s="64" t="s">
        <v>204</v>
      </c>
      <c r="F357" s="64"/>
      <c r="G357" s="64" t="s">
        <v>680</v>
      </c>
    </row>
    <row r="358" spans="1:7" x14ac:dyDescent="0.25">
      <c r="A358" s="64">
        <v>2024130</v>
      </c>
      <c r="B358" s="64" t="s">
        <v>594</v>
      </c>
      <c r="C358" s="64" t="s">
        <v>595</v>
      </c>
      <c r="D358" s="64" t="s">
        <v>596</v>
      </c>
      <c r="E358" s="64" t="s">
        <v>204</v>
      </c>
      <c r="F358" s="64"/>
      <c r="G358" s="64" t="s">
        <v>597</v>
      </c>
    </row>
    <row r="359" spans="1:7" x14ac:dyDescent="0.25">
      <c r="A359" s="64">
        <v>2024130</v>
      </c>
      <c r="B359" s="64" t="s">
        <v>608</v>
      </c>
      <c r="C359" s="64" t="s">
        <v>609</v>
      </c>
      <c r="D359" s="64" t="s">
        <v>610</v>
      </c>
      <c r="E359" s="64" t="s">
        <v>204</v>
      </c>
      <c r="F359" s="64"/>
      <c r="G359" s="64"/>
    </row>
    <row r="360" spans="1:7" x14ac:dyDescent="0.25">
      <c r="A360" s="64">
        <v>2024131</v>
      </c>
      <c r="B360" s="64" t="s">
        <v>605</v>
      </c>
      <c r="C360" s="64" t="s">
        <v>606</v>
      </c>
      <c r="D360" s="64" t="s">
        <v>607</v>
      </c>
      <c r="E360" s="64" t="s">
        <v>204</v>
      </c>
      <c r="F360" s="64"/>
      <c r="G360" s="64" t="s">
        <v>680</v>
      </c>
    </row>
    <row r="361" spans="1:7" x14ac:dyDescent="0.25">
      <c r="A361" s="64">
        <v>2024132</v>
      </c>
      <c r="B361" s="64" t="s">
        <v>605</v>
      </c>
      <c r="C361" s="64" t="s">
        <v>606</v>
      </c>
      <c r="D361" s="64" t="s">
        <v>607</v>
      </c>
      <c r="E361" s="64" t="s">
        <v>204</v>
      </c>
      <c r="F361" s="64"/>
      <c r="G361" s="64" t="s">
        <v>680</v>
      </c>
    </row>
  </sheetData>
  <dataValidations count="3">
    <dataValidation type="list" allowBlank="1" showErrorMessage="1" sqref="E30 E65:E71">
      <formula1>Hidden_1_Tabla_5748304</formula1>
    </dataValidation>
    <dataValidation type="list" allowBlank="1" showErrorMessage="1" sqref="E4:E29 E31:E41 E43 E45 E49 E51:E55 E58:E59 E64 E72:E140 E142 E144:E155 E159 E162:E167 E169:E205 E208:E213 E219:E220 E228 E230:E232 E252 E262:E264 E267 E270:E271 E276 E278 E283 E286 E296 E298 E300 E302 E328:E330 E339:E340 E334 E337 E342:E343 E346:E348 E350:E351 E353:E354">
      <formula1>Hidden_1_Tabla_5748034</formula1>
    </dataValidation>
    <dataValidation type="list" allowBlank="1" showErrorMessage="1" sqref="E42 E44 E46:E48 E50 E56:E57 E60:E63 E141 E143 E156:E158 E160:E161 E168 E215:E218 E221:E227 E229 E233 E235:E238 E240 E242:E248 E250 E253:E256 E258:E259 E265:E266 E268:E269 E273:E275 E279:E280 E284 E291 E294 E301 E307:E309 E311 E313:E314 E316 E318 E321:E322 E326 E341 E344:E345 E352 E355 E357:E361">
      <formula1>Hidden_1_Tabla_5748314</formula1>
    </dataValidation>
  </dataValidations>
  <pageMargins left="0.7" right="0.7" top="0.75" bottom="0.75" header="0.3" footer="0.3"/>
  <pageSetup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3"/>
  <sheetViews>
    <sheetView topLeftCell="A160" zoomScale="160" zoomScaleNormal="160" zoomScaleSheetLayoutView="136" workbookViewId="0">
      <selection activeCell="A172" sqref="A172:XFD172"/>
    </sheetView>
  </sheetViews>
  <sheetFormatPr baseColWidth="10" defaultColWidth="9.140625" defaultRowHeight="15" x14ac:dyDescent="0.25"/>
  <cols>
    <col min="1" max="1" width="9.42578125" customWidth="1"/>
    <col min="2" max="2" width="17.42578125" customWidth="1"/>
    <col min="3" max="3" width="17" bestFit="1" customWidth="1"/>
    <col min="4" max="4" width="19.140625" bestFit="1" customWidth="1"/>
    <col min="5" max="5" width="17.42578125" bestFit="1" customWidth="1"/>
    <col min="6" max="6" width="30.7109375" bestFit="1" customWidth="1"/>
    <col min="7" max="7" width="122.140625" bestFit="1" customWidth="1"/>
  </cols>
  <sheetData>
    <row r="1" spans="1:7" hidden="1" x14ac:dyDescent="0.25">
      <c r="B1" t="s">
        <v>7</v>
      </c>
      <c r="C1" t="s">
        <v>7</v>
      </c>
      <c r="D1" t="s">
        <v>7</v>
      </c>
      <c r="E1" t="s">
        <v>9</v>
      </c>
      <c r="F1" t="s">
        <v>10</v>
      </c>
      <c r="G1" t="s">
        <v>7</v>
      </c>
    </row>
    <row r="2" spans="1:7" hidden="1" x14ac:dyDescent="0.25">
      <c r="B2" t="s">
        <v>327</v>
      </c>
      <c r="C2" t="s">
        <v>328</v>
      </c>
      <c r="D2" t="s">
        <v>329</v>
      </c>
      <c r="E2" t="s">
        <v>330</v>
      </c>
      <c r="F2" t="s">
        <v>331</v>
      </c>
      <c r="G2" t="s">
        <v>332</v>
      </c>
    </row>
    <row r="3" spans="1:7" x14ac:dyDescent="0.25">
      <c r="A3" s="1" t="s">
        <v>314</v>
      </c>
      <c r="B3" s="1" t="s">
        <v>315</v>
      </c>
      <c r="C3" s="1" t="s">
        <v>316</v>
      </c>
      <c r="D3" s="1" t="s">
        <v>317</v>
      </c>
      <c r="E3" s="1" t="s">
        <v>129</v>
      </c>
      <c r="F3" s="1" t="s">
        <v>130</v>
      </c>
      <c r="G3" s="1" t="s">
        <v>333</v>
      </c>
    </row>
    <row r="4" spans="1:7" x14ac:dyDescent="0.25">
      <c r="A4">
        <v>202401</v>
      </c>
      <c r="B4" s="12" t="s">
        <v>362</v>
      </c>
      <c r="C4" s="12" t="s">
        <v>363</v>
      </c>
      <c r="D4" s="12" t="s">
        <v>364</v>
      </c>
      <c r="E4" s="12" t="s">
        <v>204</v>
      </c>
      <c r="F4" s="12"/>
      <c r="G4" s="3" t="s">
        <v>547</v>
      </c>
    </row>
    <row r="5" spans="1:7" x14ac:dyDescent="0.25">
      <c r="A5">
        <v>202401</v>
      </c>
      <c r="B5" t="s">
        <v>365</v>
      </c>
      <c r="C5" t="s">
        <v>265</v>
      </c>
      <c r="D5" t="s">
        <v>366</v>
      </c>
      <c r="E5" t="s">
        <v>204</v>
      </c>
      <c r="G5" s="3" t="s">
        <v>384</v>
      </c>
    </row>
    <row r="6" spans="1:7" x14ac:dyDescent="0.25">
      <c r="A6">
        <v>202401</v>
      </c>
      <c r="B6" t="s">
        <v>367</v>
      </c>
      <c r="C6" t="s">
        <v>379</v>
      </c>
      <c r="D6" t="s">
        <v>369</v>
      </c>
      <c r="E6" t="s">
        <v>205</v>
      </c>
      <c r="G6" s="12" t="s">
        <v>548</v>
      </c>
    </row>
    <row r="7" spans="1:7" x14ac:dyDescent="0.25">
      <c r="A7">
        <v>202402</v>
      </c>
      <c r="B7" t="s">
        <v>413</v>
      </c>
      <c r="C7" t="s">
        <v>404</v>
      </c>
      <c r="D7" t="s">
        <v>405</v>
      </c>
      <c r="E7" t="s">
        <v>204</v>
      </c>
      <c r="G7" s="12" t="s">
        <v>544</v>
      </c>
    </row>
    <row r="8" spans="1:7" x14ac:dyDescent="0.25">
      <c r="A8">
        <v>202402</v>
      </c>
      <c r="B8" s="12" t="s">
        <v>406</v>
      </c>
      <c r="C8" s="12" t="s">
        <v>407</v>
      </c>
      <c r="D8" s="12" t="s">
        <v>408</v>
      </c>
      <c r="E8" s="12" t="s">
        <v>205</v>
      </c>
      <c r="G8" s="3" t="s">
        <v>421</v>
      </c>
    </row>
    <row r="9" spans="1:7" x14ac:dyDescent="0.25">
      <c r="A9">
        <v>202403</v>
      </c>
      <c r="B9" s="7" t="s">
        <v>409</v>
      </c>
      <c r="C9" s="7" t="s">
        <v>410</v>
      </c>
      <c r="D9" s="7" t="s">
        <v>447</v>
      </c>
      <c r="E9" s="7" t="s">
        <v>204</v>
      </c>
      <c r="G9" s="3" t="s">
        <v>485</v>
      </c>
    </row>
    <row r="10" spans="1:7" x14ac:dyDescent="0.25">
      <c r="A10" s="7">
        <v>202403</v>
      </c>
      <c r="B10" s="7" t="s">
        <v>445</v>
      </c>
      <c r="C10" s="7" t="s">
        <v>446</v>
      </c>
      <c r="D10" s="7" t="s">
        <v>448</v>
      </c>
      <c r="E10" s="7" t="s">
        <v>204</v>
      </c>
      <c r="G10" s="3" t="s">
        <v>480</v>
      </c>
    </row>
    <row r="11" spans="1:7" x14ac:dyDescent="0.25">
      <c r="A11" s="7">
        <v>202403</v>
      </c>
      <c r="B11" s="7" t="s">
        <v>430</v>
      </c>
      <c r="C11" s="7" t="s">
        <v>410</v>
      </c>
      <c r="D11" s="7" t="s">
        <v>432</v>
      </c>
      <c r="E11" s="7" t="s">
        <v>204</v>
      </c>
      <c r="G11" s="3" t="s">
        <v>437</v>
      </c>
    </row>
    <row r="12" spans="1:7" x14ac:dyDescent="0.25">
      <c r="A12">
        <v>202404</v>
      </c>
      <c r="B12" s="7" t="s">
        <v>475</v>
      </c>
      <c r="C12" s="7" t="s">
        <v>476</v>
      </c>
      <c r="D12" s="7" t="s">
        <v>477</v>
      </c>
      <c r="E12" s="7" t="s">
        <v>205</v>
      </c>
      <c r="F12" s="7"/>
      <c r="G12" s="12" t="s">
        <v>549</v>
      </c>
    </row>
    <row r="13" spans="1:7" x14ac:dyDescent="0.25">
      <c r="A13" s="7">
        <v>202404</v>
      </c>
      <c r="B13" s="7"/>
      <c r="C13" s="7"/>
      <c r="D13" s="7"/>
      <c r="E13" s="7"/>
      <c r="F13" s="7" t="s">
        <v>466</v>
      </c>
      <c r="G13" s="12" t="s">
        <v>467</v>
      </c>
    </row>
    <row r="14" spans="1:7" x14ac:dyDescent="0.25">
      <c r="A14">
        <v>202404</v>
      </c>
      <c r="B14" s="7" t="s">
        <v>409</v>
      </c>
      <c r="C14" s="7" t="s">
        <v>410</v>
      </c>
      <c r="D14" s="7" t="s">
        <v>447</v>
      </c>
      <c r="E14" s="7" t="s">
        <v>204</v>
      </c>
      <c r="F14" s="7"/>
      <c r="G14" s="3" t="s">
        <v>485</v>
      </c>
    </row>
    <row r="15" spans="1:7" x14ac:dyDescent="0.25">
      <c r="A15">
        <v>202405</v>
      </c>
      <c r="B15" s="7" t="s">
        <v>430</v>
      </c>
      <c r="C15" s="7" t="s">
        <v>410</v>
      </c>
      <c r="D15" s="7" t="s">
        <v>432</v>
      </c>
      <c r="E15" s="7" t="s">
        <v>204</v>
      </c>
      <c r="F15" s="7"/>
      <c r="G15" s="3" t="s">
        <v>437</v>
      </c>
    </row>
    <row r="16" spans="1:7" x14ac:dyDescent="0.25">
      <c r="A16">
        <v>202405</v>
      </c>
      <c r="B16" s="7" t="s">
        <v>445</v>
      </c>
      <c r="C16" s="7" t="s">
        <v>446</v>
      </c>
      <c r="D16" s="7" t="s">
        <v>448</v>
      </c>
      <c r="E16" s="7" t="s">
        <v>204</v>
      </c>
      <c r="F16" s="7"/>
      <c r="G16" s="3" t="s">
        <v>480</v>
      </c>
    </row>
    <row r="17" spans="1:7" x14ac:dyDescent="0.25">
      <c r="A17">
        <v>202405</v>
      </c>
      <c r="B17" s="7" t="s">
        <v>409</v>
      </c>
      <c r="C17" s="7" t="s">
        <v>410</v>
      </c>
      <c r="D17" s="7" t="s">
        <v>447</v>
      </c>
      <c r="E17" s="7" t="s">
        <v>204</v>
      </c>
      <c r="F17" s="7"/>
      <c r="G17" s="3" t="s">
        <v>485</v>
      </c>
    </row>
    <row r="18" spans="1:7" x14ac:dyDescent="0.25">
      <c r="A18">
        <v>202406</v>
      </c>
      <c r="B18" s="7" t="s">
        <v>430</v>
      </c>
      <c r="C18" s="7" t="s">
        <v>410</v>
      </c>
      <c r="D18" s="7" t="s">
        <v>432</v>
      </c>
      <c r="E18" s="7" t="s">
        <v>204</v>
      </c>
      <c r="F18" s="7"/>
      <c r="G18" s="3" t="s">
        <v>437</v>
      </c>
    </row>
    <row r="19" spans="1:7" x14ac:dyDescent="0.25">
      <c r="A19" s="7">
        <v>202406</v>
      </c>
      <c r="B19" s="7" t="s">
        <v>445</v>
      </c>
      <c r="C19" s="7" t="s">
        <v>446</v>
      </c>
      <c r="D19" s="7" t="s">
        <v>448</v>
      </c>
      <c r="E19" s="7" t="s">
        <v>204</v>
      </c>
      <c r="F19" s="7"/>
      <c r="G19" s="3" t="s">
        <v>480</v>
      </c>
    </row>
    <row r="20" spans="1:7" x14ac:dyDescent="0.25">
      <c r="A20" s="7">
        <v>202406</v>
      </c>
      <c r="B20" s="7" t="s">
        <v>409</v>
      </c>
      <c r="C20" s="7" t="s">
        <v>410</v>
      </c>
      <c r="D20" s="7" t="s">
        <v>447</v>
      </c>
      <c r="E20" s="7" t="s">
        <v>204</v>
      </c>
      <c r="F20" s="7"/>
      <c r="G20" s="3" t="s">
        <v>485</v>
      </c>
    </row>
    <row r="21" spans="1:7" x14ac:dyDescent="0.25">
      <c r="A21">
        <v>202413</v>
      </c>
      <c r="B21" s="13" t="s">
        <v>445</v>
      </c>
      <c r="C21" s="13" t="s">
        <v>446</v>
      </c>
      <c r="D21" s="13" t="s">
        <v>448</v>
      </c>
      <c r="E21" s="13" t="s">
        <v>204</v>
      </c>
      <c r="F21" s="13"/>
      <c r="G21" s="3" t="s">
        <v>480</v>
      </c>
    </row>
    <row r="22" spans="1:7" x14ac:dyDescent="0.25">
      <c r="A22" s="13">
        <v>202413</v>
      </c>
      <c r="B22" s="13" t="s">
        <v>475</v>
      </c>
      <c r="C22" s="13" t="s">
        <v>476</v>
      </c>
      <c r="D22" s="13" t="s">
        <v>477</v>
      </c>
      <c r="E22" s="13" t="s">
        <v>205</v>
      </c>
      <c r="F22" s="13"/>
      <c r="G22" s="13" t="s">
        <v>549</v>
      </c>
    </row>
    <row r="23" spans="1:7" x14ac:dyDescent="0.25">
      <c r="A23" s="13">
        <v>202413</v>
      </c>
      <c r="B23" s="13" t="s">
        <v>365</v>
      </c>
      <c r="C23" s="13" t="s">
        <v>265</v>
      </c>
      <c r="D23" s="13" t="s">
        <v>366</v>
      </c>
      <c r="E23" s="13" t="s">
        <v>204</v>
      </c>
      <c r="F23" s="13"/>
      <c r="G23" s="3" t="s">
        <v>384</v>
      </c>
    </row>
    <row r="24" spans="1:7" x14ac:dyDescent="0.25">
      <c r="A24">
        <v>202414</v>
      </c>
      <c r="B24" s="13" t="s">
        <v>430</v>
      </c>
      <c r="C24" s="13" t="s">
        <v>410</v>
      </c>
      <c r="D24" s="13" t="s">
        <v>432</v>
      </c>
      <c r="E24" s="13" t="s">
        <v>204</v>
      </c>
      <c r="F24" s="13"/>
      <c r="G24" s="3" t="s">
        <v>437</v>
      </c>
    </row>
    <row r="25" spans="1:7" x14ac:dyDescent="0.25">
      <c r="A25">
        <v>202414</v>
      </c>
      <c r="B25" s="13" t="s">
        <v>403</v>
      </c>
      <c r="C25" s="13" t="s">
        <v>404</v>
      </c>
      <c r="D25" s="13" t="s">
        <v>405</v>
      </c>
      <c r="E25" s="13" t="s">
        <v>204</v>
      </c>
      <c r="F25" s="13"/>
      <c r="G25" s="13" t="s">
        <v>544</v>
      </c>
    </row>
    <row r="26" spans="1:7" x14ac:dyDescent="0.25">
      <c r="A26">
        <v>202414</v>
      </c>
      <c r="B26" s="13" t="s">
        <v>579</v>
      </c>
      <c r="C26" s="13" t="s">
        <v>271</v>
      </c>
      <c r="D26" s="13" t="s">
        <v>580</v>
      </c>
      <c r="E26" s="13" t="s">
        <v>205</v>
      </c>
      <c r="F26" s="13"/>
      <c r="G26" s="3" t="s">
        <v>581</v>
      </c>
    </row>
    <row r="27" spans="1:7" s="18" customFormat="1" x14ac:dyDescent="0.25">
      <c r="A27" s="18">
        <v>202415</v>
      </c>
      <c r="B27" s="18" t="s">
        <v>605</v>
      </c>
      <c r="C27" s="18" t="s">
        <v>606</v>
      </c>
      <c r="D27" s="18" t="s">
        <v>607</v>
      </c>
      <c r="E27" s="18" t="s">
        <v>204</v>
      </c>
      <c r="G27" s="47" t="s">
        <v>680</v>
      </c>
    </row>
    <row r="28" spans="1:7" s="18" customFormat="1" x14ac:dyDescent="0.25">
      <c r="A28" s="18">
        <v>202415</v>
      </c>
      <c r="B28" s="18" t="s">
        <v>608</v>
      </c>
      <c r="C28" s="18" t="s">
        <v>609</v>
      </c>
      <c r="D28" s="18" t="s">
        <v>610</v>
      </c>
      <c r="E28" s="18" t="s">
        <v>204</v>
      </c>
    </row>
    <row r="29" spans="1:7" s="18" customFormat="1" x14ac:dyDescent="0.25">
      <c r="A29" s="18">
        <v>202415</v>
      </c>
      <c r="B29" s="18" t="s">
        <v>594</v>
      </c>
      <c r="C29" s="18" t="s">
        <v>595</v>
      </c>
      <c r="D29" s="18" t="s">
        <v>596</v>
      </c>
      <c r="E29" s="18" t="s">
        <v>204</v>
      </c>
      <c r="G29" s="18" t="s">
        <v>597</v>
      </c>
    </row>
    <row r="30" spans="1:7" x14ac:dyDescent="0.25">
      <c r="A30" s="13">
        <v>202416</v>
      </c>
      <c r="B30" s="13" t="s">
        <v>579</v>
      </c>
      <c r="C30" s="13" t="s">
        <v>271</v>
      </c>
      <c r="D30" s="13" t="s">
        <v>580</v>
      </c>
      <c r="E30" s="13" t="s">
        <v>205</v>
      </c>
      <c r="F30" s="13"/>
      <c r="G30" s="3" t="s">
        <v>581</v>
      </c>
    </row>
    <row r="31" spans="1:7" x14ac:dyDescent="0.25">
      <c r="A31" s="13">
        <v>202416</v>
      </c>
      <c r="B31" s="13" t="s">
        <v>365</v>
      </c>
      <c r="C31" s="13" t="s">
        <v>265</v>
      </c>
      <c r="D31" s="13" t="s">
        <v>366</v>
      </c>
      <c r="E31" s="13" t="s">
        <v>204</v>
      </c>
      <c r="F31" s="13"/>
      <c r="G31" s="3" t="s">
        <v>384</v>
      </c>
    </row>
    <row r="32" spans="1:7" x14ac:dyDescent="0.25">
      <c r="A32" s="13">
        <v>202416</v>
      </c>
      <c r="B32" s="13" t="s">
        <v>475</v>
      </c>
      <c r="C32" s="13" t="s">
        <v>476</v>
      </c>
      <c r="D32" s="13" t="s">
        <v>477</v>
      </c>
      <c r="E32" s="13" t="s">
        <v>205</v>
      </c>
      <c r="F32" s="13"/>
      <c r="G32" s="13" t="s">
        <v>549</v>
      </c>
    </row>
    <row r="33" spans="1:7" x14ac:dyDescent="0.25">
      <c r="A33">
        <v>202417</v>
      </c>
      <c r="B33" t="s">
        <v>626</v>
      </c>
      <c r="C33" t="s">
        <v>630</v>
      </c>
      <c r="D33" t="s">
        <v>628</v>
      </c>
      <c r="E33" t="s">
        <v>204</v>
      </c>
      <c r="G33" t="s">
        <v>650</v>
      </c>
    </row>
    <row r="34" spans="1:7" x14ac:dyDescent="0.25">
      <c r="A34">
        <v>202418</v>
      </c>
      <c r="B34" s="18" t="s">
        <v>626</v>
      </c>
      <c r="C34" s="18" t="s">
        <v>630</v>
      </c>
      <c r="D34" s="18" t="s">
        <v>628</v>
      </c>
      <c r="E34" s="18" t="s">
        <v>204</v>
      </c>
      <c r="F34" s="18"/>
      <c r="G34" t="s">
        <v>650</v>
      </c>
    </row>
    <row r="35" spans="1:7" x14ac:dyDescent="0.25">
      <c r="A35" s="18">
        <v>202419</v>
      </c>
      <c r="B35" s="18" t="s">
        <v>605</v>
      </c>
      <c r="C35" s="18" t="s">
        <v>606</v>
      </c>
      <c r="D35" s="18" t="s">
        <v>607</v>
      </c>
      <c r="E35" s="18" t="s">
        <v>204</v>
      </c>
      <c r="F35" s="18"/>
      <c r="G35" s="47" t="s">
        <v>680</v>
      </c>
    </row>
    <row r="36" spans="1:7" x14ac:dyDescent="0.25">
      <c r="A36" s="18">
        <v>202419</v>
      </c>
      <c r="B36" s="18" t="s">
        <v>670</v>
      </c>
      <c r="C36" s="18" t="s">
        <v>476</v>
      </c>
      <c r="D36" s="18" t="s">
        <v>671</v>
      </c>
      <c r="E36" s="18" t="s">
        <v>205</v>
      </c>
      <c r="F36" s="18"/>
      <c r="G36" s="47" t="s">
        <v>690</v>
      </c>
    </row>
    <row r="37" spans="1:7" x14ac:dyDescent="0.25">
      <c r="A37" s="18">
        <v>202419</v>
      </c>
      <c r="B37" s="18"/>
      <c r="C37" s="18"/>
      <c r="D37" s="18"/>
      <c r="E37" s="18"/>
      <c r="F37" s="18" t="s">
        <v>672</v>
      </c>
      <c r="G37" s="18" t="s">
        <v>667</v>
      </c>
    </row>
    <row r="38" spans="1:7" x14ac:dyDescent="0.25">
      <c r="A38" s="18">
        <v>202420</v>
      </c>
      <c r="B38" s="18"/>
      <c r="C38" s="18"/>
      <c r="D38" s="18"/>
      <c r="E38" s="18"/>
      <c r="F38" s="18" t="s">
        <v>672</v>
      </c>
      <c r="G38" s="18" t="s">
        <v>667</v>
      </c>
    </row>
    <row r="39" spans="1:7" x14ac:dyDescent="0.25">
      <c r="A39" s="18">
        <v>202420</v>
      </c>
      <c r="B39" s="18" t="s">
        <v>605</v>
      </c>
      <c r="C39" s="18" t="s">
        <v>606</v>
      </c>
      <c r="D39" s="18" t="s">
        <v>607</v>
      </c>
      <c r="E39" s="18" t="s">
        <v>204</v>
      </c>
      <c r="F39" s="18"/>
      <c r="G39" s="18" t="s">
        <v>680</v>
      </c>
    </row>
    <row r="40" spans="1:7" x14ac:dyDescent="0.25">
      <c r="A40" s="18">
        <v>202420</v>
      </c>
      <c r="B40" s="18" t="s">
        <v>670</v>
      </c>
      <c r="C40" s="18" t="s">
        <v>476</v>
      </c>
      <c r="D40" s="18" t="s">
        <v>671</v>
      </c>
      <c r="E40" s="18" t="s">
        <v>205</v>
      </c>
      <c r="F40" s="18"/>
      <c r="G40" s="47" t="s">
        <v>690</v>
      </c>
    </row>
    <row r="41" spans="1:7" x14ac:dyDescent="0.25">
      <c r="A41" s="18">
        <v>202421</v>
      </c>
      <c r="B41" s="18" t="s">
        <v>605</v>
      </c>
      <c r="C41" s="18" t="s">
        <v>606</v>
      </c>
      <c r="D41" s="18" t="s">
        <v>607</v>
      </c>
      <c r="E41" s="18" t="s">
        <v>204</v>
      </c>
      <c r="F41" s="18"/>
      <c r="G41" s="18" t="s">
        <v>680</v>
      </c>
    </row>
    <row r="42" spans="1:7" x14ac:dyDescent="0.25">
      <c r="A42" s="18">
        <v>202421</v>
      </c>
      <c r="B42" s="18" t="s">
        <v>670</v>
      </c>
      <c r="C42" s="18" t="s">
        <v>476</v>
      </c>
      <c r="D42" s="18" t="s">
        <v>671</v>
      </c>
      <c r="E42" s="18" t="s">
        <v>205</v>
      </c>
      <c r="F42" s="18"/>
      <c r="G42" s="18" t="s">
        <v>690</v>
      </c>
    </row>
    <row r="43" spans="1:7" x14ac:dyDescent="0.25">
      <c r="A43" s="18">
        <v>202421</v>
      </c>
      <c r="B43" s="18"/>
      <c r="C43" s="18"/>
      <c r="D43" s="18"/>
      <c r="E43" s="18"/>
      <c r="F43" s="18" t="s">
        <v>672</v>
      </c>
      <c r="G43" s="18" t="s">
        <v>667</v>
      </c>
    </row>
    <row r="44" spans="1:7" x14ac:dyDescent="0.25">
      <c r="A44">
        <v>202422</v>
      </c>
      <c r="F44" s="19" t="s">
        <v>700</v>
      </c>
      <c r="G44" s="19" t="s">
        <v>701</v>
      </c>
    </row>
    <row r="45" spans="1:7" x14ac:dyDescent="0.25">
      <c r="A45">
        <v>202422</v>
      </c>
      <c r="F45" s="19" t="s">
        <v>706</v>
      </c>
      <c r="G45" s="19" t="s">
        <v>718</v>
      </c>
    </row>
    <row r="46" spans="1:7" x14ac:dyDescent="0.25">
      <c r="A46" s="19">
        <v>202422</v>
      </c>
      <c r="F46" s="19" t="s">
        <v>707</v>
      </c>
      <c r="G46" s="19" t="s">
        <v>731</v>
      </c>
    </row>
    <row r="47" spans="1:7" x14ac:dyDescent="0.25">
      <c r="A47">
        <v>202423</v>
      </c>
      <c r="F47" s="19" t="s">
        <v>700</v>
      </c>
      <c r="G47" s="19" t="s">
        <v>701</v>
      </c>
    </row>
    <row r="48" spans="1:7" x14ac:dyDescent="0.25">
      <c r="A48">
        <v>202423</v>
      </c>
      <c r="F48" s="19" t="s">
        <v>707</v>
      </c>
      <c r="G48" s="19" t="s">
        <v>731</v>
      </c>
    </row>
    <row r="49" spans="1:7" x14ac:dyDescent="0.25">
      <c r="A49">
        <v>202423</v>
      </c>
      <c r="F49" s="19" t="s">
        <v>706</v>
      </c>
      <c r="G49" s="19" t="s">
        <v>718</v>
      </c>
    </row>
    <row r="50" spans="1:7" x14ac:dyDescent="0.25">
      <c r="A50" s="19">
        <v>202424</v>
      </c>
      <c r="B50" s="19"/>
      <c r="C50" s="19"/>
      <c r="D50" s="19"/>
      <c r="E50" s="19"/>
      <c r="F50" s="19" t="s">
        <v>706</v>
      </c>
      <c r="G50" s="19" t="s">
        <v>718</v>
      </c>
    </row>
    <row r="51" spans="1:7" x14ac:dyDescent="0.25">
      <c r="A51" s="19">
        <v>202424</v>
      </c>
      <c r="B51" s="19"/>
      <c r="C51" s="19"/>
      <c r="D51" s="19"/>
      <c r="E51" s="19"/>
      <c r="F51" s="19" t="s">
        <v>707</v>
      </c>
      <c r="G51" s="19" t="s">
        <v>731</v>
      </c>
    </row>
    <row r="52" spans="1:7" x14ac:dyDescent="0.25">
      <c r="A52" s="19">
        <v>202424</v>
      </c>
      <c r="B52" s="19"/>
      <c r="C52" s="19"/>
      <c r="D52" s="19"/>
      <c r="E52" s="19"/>
      <c r="F52" s="19" t="s">
        <v>700</v>
      </c>
      <c r="G52" s="19" t="s">
        <v>701</v>
      </c>
    </row>
    <row r="53" spans="1:7" x14ac:dyDescent="0.25">
      <c r="A53" s="19">
        <v>202425</v>
      </c>
      <c r="B53" s="19"/>
      <c r="C53" s="19"/>
      <c r="D53" s="19"/>
      <c r="E53" s="19"/>
      <c r="F53" s="19" t="s">
        <v>707</v>
      </c>
      <c r="G53" s="19" t="s">
        <v>731</v>
      </c>
    </row>
    <row r="54" spans="1:7" x14ac:dyDescent="0.25">
      <c r="A54" s="19">
        <v>202425</v>
      </c>
      <c r="B54" s="19"/>
      <c r="C54" s="19"/>
      <c r="D54" s="19"/>
      <c r="E54" s="19"/>
      <c r="F54" s="19" t="s">
        <v>706</v>
      </c>
      <c r="G54" s="19" t="s">
        <v>718</v>
      </c>
    </row>
    <row r="55" spans="1:7" x14ac:dyDescent="0.25">
      <c r="A55" s="19">
        <v>202425</v>
      </c>
      <c r="B55" s="19"/>
      <c r="C55" s="19"/>
      <c r="D55" s="19"/>
      <c r="E55" s="19"/>
      <c r="F55" s="19" t="s">
        <v>700</v>
      </c>
      <c r="G55" s="19" t="s">
        <v>701</v>
      </c>
    </row>
    <row r="56" spans="1:7" x14ac:dyDescent="0.25">
      <c r="A56">
        <v>202426</v>
      </c>
      <c r="F56" s="19" t="s">
        <v>706</v>
      </c>
      <c r="G56" s="19" t="s">
        <v>718</v>
      </c>
    </row>
    <row r="57" spans="1:7" x14ac:dyDescent="0.25">
      <c r="A57">
        <v>202427</v>
      </c>
      <c r="F57" s="19" t="s">
        <v>769</v>
      </c>
      <c r="G57" s="19" t="s">
        <v>770</v>
      </c>
    </row>
    <row r="58" spans="1:7" x14ac:dyDescent="0.25">
      <c r="A58">
        <v>202429</v>
      </c>
      <c r="B58" s="19" t="s">
        <v>774</v>
      </c>
      <c r="C58" s="19" t="s">
        <v>775</v>
      </c>
      <c r="D58" s="19" t="s">
        <v>776</v>
      </c>
      <c r="E58" s="19" t="s">
        <v>205</v>
      </c>
      <c r="G58" t="s">
        <v>801</v>
      </c>
    </row>
    <row r="59" spans="1:7" x14ac:dyDescent="0.25">
      <c r="A59" s="20">
        <v>202432</v>
      </c>
      <c r="B59" s="20" t="s">
        <v>367</v>
      </c>
      <c r="C59" s="20" t="s">
        <v>368</v>
      </c>
      <c r="D59" s="20" t="s">
        <v>369</v>
      </c>
      <c r="E59" s="20" t="s">
        <v>205</v>
      </c>
      <c r="F59" s="20"/>
      <c r="G59" s="20" t="s">
        <v>548</v>
      </c>
    </row>
    <row r="60" spans="1:7" x14ac:dyDescent="0.25">
      <c r="A60" s="20">
        <v>202432</v>
      </c>
      <c r="B60" s="20" t="s">
        <v>475</v>
      </c>
      <c r="C60" s="20" t="s">
        <v>476</v>
      </c>
      <c r="D60" s="20" t="s">
        <v>477</v>
      </c>
      <c r="E60" s="20" t="s">
        <v>205</v>
      </c>
      <c r="F60" s="20"/>
      <c r="G60" s="20" t="s">
        <v>549</v>
      </c>
    </row>
    <row r="61" spans="1:7" x14ac:dyDescent="0.25">
      <c r="A61" s="20">
        <v>202432</v>
      </c>
      <c r="B61" s="20"/>
      <c r="C61" s="20"/>
      <c r="D61" s="20"/>
      <c r="E61" s="20"/>
      <c r="F61" s="20" t="s">
        <v>496</v>
      </c>
      <c r="G61" s="20" t="s">
        <v>497</v>
      </c>
    </row>
    <row r="62" spans="1:7" x14ac:dyDescent="0.25">
      <c r="A62" s="20">
        <v>202433</v>
      </c>
      <c r="B62" s="20" t="s">
        <v>475</v>
      </c>
      <c r="C62" s="20" t="s">
        <v>476</v>
      </c>
      <c r="D62" s="20" t="s">
        <v>477</v>
      </c>
      <c r="E62" s="20" t="s">
        <v>205</v>
      </c>
      <c r="F62" s="20"/>
      <c r="G62" s="20" t="s">
        <v>549</v>
      </c>
    </row>
    <row r="63" spans="1:7" x14ac:dyDescent="0.25">
      <c r="A63" s="20">
        <v>202433</v>
      </c>
      <c r="B63" s="20" t="s">
        <v>367</v>
      </c>
      <c r="C63" s="20" t="s">
        <v>368</v>
      </c>
      <c r="D63" s="20" t="s">
        <v>369</v>
      </c>
      <c r="E63" s="20" t="s">
        <v>205</v>
      </c>
      <c r="F63" s="20"/>
      <c r="G63" s="20" t="s">
        <v>548</v>
      </c>
    </row>
    <row r="64" spans="1:7" x14ac:dyDescent="0.25">
      <c r="A64" s="20">
        <v>202433</v>
      </c>
      <c r="B64" s="20"/>
      <c r="C64" s="20"/>
      <c r="D64" s="20"/>
      <c r="E64" s="20"/>
      <c r="F64" s="20" t="s">
        <v>496</v>
      </c>
      <c r="G64" s="20" t="s">
        <v>497</v>
      </c>
    </row>
    <row r="65" spans="1:7" x14ac:dyDescent="0.25">
      <c r="A65">
        <v>202438</v>
      </c>
      <c r="F65" t="s">
        <v>901</v>
      </c>
    </row>
    <row r="66" spans="1:7" x14ac:dyDescent="0.25">
      <c r="A66">
        <v>202439</v>
      </c>
      <c r="B66" t="s">
        <v>912</v>
      </c>
      <c r="C66" t="s">
        <v>913</v>
      </c>
      <c r="D66" t="s">
        <v>914</v>
      </c>
      <c r="E66" t="s">
        <v>204</v>
      </c>
    </row>
    <row r="67" spans="1:7" x14ac:dyDescent="0.25">
      <c r="A67">
        <v>202440</v>
      </c>
      <c r="B67" s="23" t="s">
        <v>403</v>
      </c>
      <c r="C67" s="23" t="s">
        <v>404</v>
      </c>
      <c r="D67" s="23" t="s">
        <v>405</v>
      </c>
      <c r="E67" s="23" t="s">
        <v>204</v>
      </c>
      <c r="F67" s="23"/>
      <c r="G67" s="23" t="s">
        <v>544</v>
      </c>
    </row>
    <row r="68" spans="1:7" x14ac:dyDescent="0.25">
      <c r="A68" s="23">
        <v>202440</v>
      </c>
      <c r="B68" s="23" t="s">
        <v>579</v>
      </c>
      <c r="C68" s="23" t="s">
        <v>271</v>
      </c>
      <c r="D68" s="23" t="s">
        <v>580</v>
      </c>
      <c r="E68" s="23" t="s">
        <v>205</v>
      </c>
      <c r="F68" s="23"/>
      <c r="G68" s="23" t="s">
        <v>581</v>
      </c>
    </row>
    <row r="69" spans="1:7" x14ac:dyDescent="0.25">
      <c r="A69" s="23">
        <v>202440</v>
      </c>
      <c r="B69" s="23" t="s">
        <v>820</v>
      </c>
      <c r="C69" s="23" t="s">
        <v>404</v>
      </c>
      <c r="D69" s="23" t="s">
        <v>821</v>
      </c>
      <c r="E69" s="23" t="s">
        <v>204</v>
      </c>
      <c r="F69" s="23"/>
      <c r="G69" s="23"/>
    </row>
    <row r="70" spans="1:7" x14ac:dyDescent="0.25">
      <c r="A70" s="23">
        <v>202441</v>
      </c>
      <c r="B70" s="23" t="s">
        <v>820</v>
      </c>
      <c r="C70" s="23" t="s">
        <v>404</v>
      </c>
      <c r="D70" s="23" t="s">
        <v>821</v>
      </c>
      <c r="E70" s="23" t="s">
        <v>204</v>
      </c>
      <c r="F70" s="23"/>
      <c r="G70" s="23"/>
    </row>
    <row r="71" spans="1:7" x14ac:dyDescent="0.25">
      <c r="A71" s="23">
        <v>202441</v>
      </c>
      <c r="B71" s="23" t="s">
        <v>579</v>
      </c>
      <c r="C71" s="23" t="s">
        <v>271</v>
      </c>
      <c r="D71" s="23" t="s">
        <v>580</v>
      </c>
      <c r="E71" s="23" t="s">
        <v>205</v>
      </c>
      <c r="F71" s="23"/>
      <c r="G71" s="23" t="s">
        <v>581</v>
      </c>
    </row>
    <row r="72" spans="1:7" x14ac:dyDescent="0.25">
      <c r="A72" s="23">
        <v>202441</v>
      </c>
      <c r="B72" s="23" t="s">
        <v>403</v>
      </c>
      <c r="C72" s="23" t="s">
        <v>404</v>
      </c>
      <c r="D72" s="23" t="s">
        <v>405</v>
      </c>
      <c r="E72" s="23" t="s">
        <v>204</v>
      </c>
      <c r="F72" s="23"/>
      <c r="G72" s="23" t="s">
        <v>544</v>
      </c>
    </row>
    <row r="73" spans="1:7" x14ac:dyDescent="0.25">
      <c r="A73" s="23">
        <v>202442</v>
      </c>
      <c r="B73" s="23" t="s">
        <v>757</v>
      </c>
      <c r="C73" s="23" t="s">
        <v>408</v>
      </c>
      <c r="D73" s="23" t="s">
        <v>758</v>
      </c>
      <c r="E73" s="23" t="s">
        <v>204</v>
      </c>
      <c r="F73" s="23"/>
      <c r="G73" s="23"/>
    </row>
    <row r="74" spans="1:7" x14ac:dyDescent="0.25">
      <c r="A74" s="23">
        <v>202442</v>
      </c>
      <c r="B74" s="23" t="s">
        <v>367</v>
      </c>
      <c r="C74" s="23" t="s">
        <v>368</v>
      </c>
      <c r="D74" s="23" t="s">
        <v>369</v>
      </c>
      <c r="E74" s="23" t="s">
        <v>205</v>
      </c>
      <c r="F74" s="23"/>
      <c r="G74" s="23" t="s">
        <v>548</v>
      </c>
    </row>
    <row r="75" spans="1:7" x14ac:dyDescent="0.25">
      <c r="A75" s="23">
        <v>202442</v>
      </c>
      <c r="B75" s="23" t="s">
        <v>941</v>
      </c>
      <c r="C75" s="23" t="s">
        <v>606</v>
      </c>
      <c r="D75" s="23" t="s">
        <v>942</v>
      </c>
      <c r="E75" s="23" t="s">
        <v>204</v>
      </c>
      <c r="F75" s="23"/>
      <c r="G75" s="23" t="s">
        <v>943</v>
      </c>
    </row>
    <row r="76" spans="1:7" x14ac:dyDescent="0.25">
      <c r="A76" s="23">
        <v>202443</v>
      </c>
      <c r="B76" s="23" t="s">
        <v>941</v>
      </c>
      <c r="C76" s="23" t="s">
        <v>606</v>
      </c>
      <c r="D76" s="23" t="s">
        <v>942</v>
      </c>
      <c r="E76" s="23" t="s">
        <v>204</v>
      </c>
      <c r="F76" s="23"/>
      <c r="G76" s="23" t="s">
        <v>943</v>
      </c>
    </row>
    <row r="77" spans="1:7" x14ac:dyDescent="0.25">
      <c r="A77" s="23">
        <v>202443</v>
      </c>
      <c r="B77" s="23" t="s">
        <v>367</v>
      </c>
      <c r="C77" s="23" t="s">
        <v>368</v>
      </c>
      <c r="D77" s="23" t="s">
        <v>369</v>
      </c>
      <c r="E77" s="23" t="s">
        <v>205</v>
      </c>
      <c r="F77" s="23"/>
      <c r="G77" s="23" t="s">
        <v>548</v>
      </c>
    </row>
    <row r="78" spans="1:7" x14ac:dyDescent="0.25">
      <c r="A78" s="23">
        <v>202443</v>
      </c>
      <c r="B78" s="23" t="s">
        <v>403</v>
      </c>
      <c r="C78" s="23" t="s">
        <v>404</v>
      </c>
      <c r="D78" s="23" t="s">
        <v>405</v>
      </c>
      <c r="E78" s="23" t="s">
        <v>204</v>
      </c>
      <c r="F78" s="23"/>
      <c r="G78" s="23" t="s">
        <v>544</v>
      </c>
    </row>
    <row r="79" spans="1:7" x14ac:dyDescent="0.25">
      <c r="A79" s="23">
        <v>202444</v>
      </c>
      <c r="B79" s="23" t="s">
        <v>367</v>
      </c>
      <c r="C79" s="23" t="s">
        <v>368</v>
      </c>
      <c r="D79" s="23" t="s">
        <v>369</v>
      </c>
      <c r="E79" s="23" t="s">
        <v>205</v>
      </c>
      <c r="F79" s="23"/>
      <c r="G79" s="23" t="s">
        <v>548</v>
      </c>
    </row>
    <row r="80" spans="1:7" x14ac:dyDescent="0.25">
      <c r="A80" s="23">
        <v>202444</v>
      </c>
      <c r="B80" s="23" t="s">
        <v>757</v>
      </c>
      <c r="C80" s="23" t="s">
        <v>408</v>
      </c>
      <c r="D80" s="23" t="s">
        <v>758</v>
      </c>
      <c r="E80" s="23" t="s">
        <v>204</v>
      </c>
      <c r="F80" s="23"/>
      <c r="G80" s="23"/>
    </row>
    <row r="81" spans="1:7" x14ac:dyDescent="0.25">
      <c r="A81" s="23">
        <v>202444</v>
      </c>
      <c r="B81" s="23" t="s">
        <v>403</v>
      </c>
      <c r="C81" s="23" t="s">
        <v>404</v>
      </c>
      <c r="D81" s="23" t="s">
        <v>405</v>
      </c>
      <c r="E81" s="23" t="s">
        <v>204</v>
      </c>
      <c r="F81" s="23"/>
      <c r="G81" s="23" t="s">
        <v>544</v>
      </c>
    </row>
    <row r="82" spans="1:7" x14ac:dyDescent="0.25">
      <c r="A82" s="24">
        <v>202445</v>
      </c>
      <c r="B82" s="24" t="s">
        <v>757</v>
      </c>
      <c r="C82" s="24" t="s">
        <v>408</v>
      </c>
      <c r="D82" s="24" t="s">
        <v>758</v>
      </c>
      <c r="E82" s="24" t="s">
        <v>204</v>
      </c>
      <c r="F82" s="24"/>
      <c r="G82" s="3" t="s">
        <v>964</v>
      </c>
    </row>
    <row r="83" spans="1:7" x14ac:dyDescent="0.25">
      <c r="A83" s="24">
        <v>202445</v>
      </c>
      <c r="B83" s="24" t="s">
        <v>403</v>
      </c>
      <c r="C83" s="24" t="s">
        <v>404</v>
      </c>
      <c r="D83" s="24" t="s">
        <v>405</v>
      </c>
      <c r="E83" s="24" t="s">
        <v>204</v>
      </c>
      <c r="F83" s="24"/>
      <c r="G83" s="24" t="s">
        <v>544</v>
      </c>
    </row>
    <row r="84" spans="1:7" x14ac:dyDescent="0.25">
      <c r="A84" s="24">
        <v>202445</v>
      </c>
      <c r="B84" s="24" t="s">
        <v>941</v>
      </c>
      <c r="C84" s="24" t="s">
        <v>606</v>
      </c>
      <c r="D84" s="24" t="s">
        <v>942</v>
      </c>
      <c r="E84" s="24" t="s">
        <v>204</v>
      </c>
      <c r="F84" s="24"/>
      <c r="G84" s="24" t="s">
        <v>943</v>
      </c>
    </row>
    <row r="85" spans="1:7" x14ac:dyDescent="0.25">
      <c r="A85" s="24">
        <v>202446</v>
      </c>
      <c r="B85" s="24" t="s">
        <v>409</v>
      </c>
      <c r="C85" s="24" t="s">
        <v>410</v>
      </c>
      <c r="D85" s="24" t="s">
        <v>447</v>
      </c>
      <c r="E85" s="24" t="s">
        <v>204</v>
      </c>
      <c r="F85" s="24"/>
      <c r="G85" s="3" t="s">
        <v>485</v>
      </c>
    </row>
    <row r="86" spans="1:7" x14ac:dyDescent="0.25">
      <c r="A86" s="24">
        <v>202446</v>
      </c>
      <c r="B86" s="24" t="s">
        <v>403</v>
      </c>
      <c r="C86" s="24" t="s">
        <v>404</v>
      </c>
      <c r="D86" s="24" t="s">
        <v>405</v>
      </c>
      <c r="E86" s="24" t="s">
        <v>204</v>
      </c>
      <c r="F86" s="24"/>
      <c r="G86" s="24" t="s">
        <v>544</v>
      </c>
    </row>
    <row r="87" spans="1:7" x14ac:dyDescent="0.25">
      <c r="A87" s="24">
        <v>202447</v>
      </c>
      <c r="B87" s="24" t="s">
        <v>993</v>
      </c>
      <c r="C87" s="24" t="s">
        <v>994</v>
      </c>
      <c r="D87" s="24" t="s">
        <v>995</v>
      </c>
      <c r="E87" s="47" t="s">
        <v>204</v>
      </c>
      <c r="F87" s="24"/>
      <c r="G87" s="24"/>
    </row>
    <row r="88" spans="1:7" x14ac:dyDescent="0.25">
      <c r="A88" s="24">
        <v>202447</v>
      </c>
      <c r="B88" s="24" t="s">
        <v>365</v>
      </c>
      <c r="C88" s="24" t="s">
        <v>265</v>
      </c>
      <c r="D88" s="24" t="s">
        <v>366</v>
      </c>
      <c r="E88" s="24" t="s">
        <v>204</v>
      </c>
      <c r="F88" s="24"/>
      <c r="G88" s="3" t="s">
        <v>384</v>
      </c>
    </row>
    <row r="89" spans="1:7" x14ac:dyDescent="0.25">
      <c r="A89" s="24">
        <v>202447</v>
      </c>
      <c r="B89" s="24" t="s">
        <v>403</v>
      </c>
      <c r="C89" s="24" t="s">
        <v>404</v>
      </c>
      <c r="D89" s="24" t="s">
        <v>405</v>
      </c>
      <c r="E89" s="24" t="s">
        <v>204</v>
      </c>
      <c r="F89" s="24"/>
      <c r="G89" s="24" t="s">
        <v>544</v>
      </c>
    </row>
    <row r="90" spans="1:7" x14ac:dyDescent="0.25">
      <c r="A90" s="24">
        <v>202448</v>
      </c>
      <c r="B90" s="24" t="s">
        <v>365</v>
      </c>
      <c r="C90" s="24" t="s">
        <v>265</v>
      </c>
      <c r="D90" s="24" t="s">
        <v>366</v>
      </c>
      <c r="E90" s="24" t="s">
        <v>204</v>
      </c>
      <c r="F90" s="24"/>
      <c r="G90" s="3" t="s">
        <v>384</v>
      </c>
    </row>
    <row r="91" spans="1:7" x14ac:dyDescent="0.25">
      <c r="A91" s="24">
        <v>202448</v>
      </c>
      <c r="B91" s="24" t="s">
        <v>403</v>
      </c>
      <c r="C91" s="24" t="s">
        <v>404</v>
      </c>
      <c r="D91" s="24" t="s">
        <v>405</v>
      </c>
      <c r="E91" s="24" t="s">
        <v>204</v>
      </c>
      <c r="F91" s="24"/>
      <c r="G91" s="24" t="s">
        <v>544</v>
      </c>
    </row>
    <row r="92" spans="1:7" x14ac:dyDescent="0.25">
      <c r="A92" s="24">
        <v>202448</v>
      </c>
      <c r="B92" s="24" t="s">
        <v>993</v>
      </c>
      <c r="C92" s="24" t="s">
        <v>994</v>
      </c>
      <c r="D92" s="24" t="s">
        <v>995</v>
      </c>
      <c r="E92" s="24" t="s">
        <v>204</v>
      </c>
      <c r="F92" s="24"/>
      <c r="G92" s="24" t="s">
        <v>1004</v>
      </c>
    </row>
    <row r="93" spans="1:7" x14ac:dyDescent="0.25">
      <c r="A93" s="24">
        <v>202449</v>
      </c>
      <c r="B93" s="24"/>
      <c r="C93" s="24"/>
      <c r="D93" s="24"/>
      <c r="E93" s="24"/>
      <c r="F93" s="24" t="s">
        <v>707</v>
      </c>
      <c r="G93" s="24" t="s">
        <v>731</v>
      </c>
    </row>
    <row r="94" spans="1:7" x14ac:dyDescent="0.25">
      <c r="A94" s="24">
        <v>202449</v>
      </c>
      <c r="B94" s="24" t="s">
        <v>1014</v>
      </c>
      <c r="C94" s="24" t="s">
        <v>476</v>
      </c>
      <c r="D94" s="24" t="s">
        <v>942</v>
      </c>
      <c r="E94" s="24" t="s">
        <v>204</v>
      </c>
      <c r="F94" s="24"/>
      <c r="G94" s="24" t="s">
        <v>1015</v>
      </c>
    </row>
    <row r="95" spans="1:7" x14ac:dyDescent="0.25">
      <c r="A95" s="24">
        <v>202450</v>
      </c>
      <c r="B95" s="24" t="s">
        <v>1014</v>
      </c>
      <c r="C95" s="24" t="s">
        <v>476</v>
      </c>
      <c r="D95" s="24" t="s">
        <v>942</v>
      </c>
      <c r="E95" s="24" t="s">
        <v>204</v>
      </c>
      <c r="F95" s="24"/>
      <c r="G95" s="24" t="s">
        <v>1015</v>
      </c>
    </row>
    <row r="96" spans="1:7" x14ac:dyDescent="0.25">
      <c r="A96">
        <v>202451</v>
      </c>
      <c r="B96" s="24" t="s">
        <v>409</v>
      </c>
      <c r="C96" s="24" t="s">
        <v>410</v>
      </c>
      <c r="D96" s="24" t="s">
        <v>447</v>
      </c>
      <c r="E96" s="24" t="s">
        <v>204</v>
      </c>
      <c r="F96" s="24"/>
      <c r="G96" s="3" t="s">
        <v>485</v>
      </c>
    </row>
    <row r="97" spans="1:7" x14ac:dyDescent="0.25">
      <c r="A97" s="25">
        <v>202452</v>
      </c>
      <c r="B97" s="25"/>
      <c r="C97" s="25"/>
      <c r="D97" s="25"/>
      <c r="E97" s="25"/>
      <c r="F97" s="25" t="s">
        <v>624</v>
      </c>
      <c r="G97" s="25" t="s">
        <v>625</v>
      </c>
    </row>
    <row r="98" spans="1:7" x14ac:dyDescent="0.25">
      <c r="A98" s="25">
        <v>202455</v>
      </c>
      <c r="B98" s="25" t="s">
        <v>475</v>
      </c>
      <c r="C98" s="25" t="s">
        <v>476</v>
      </c>
      <c r="D98" s="25" t="s">
        <v>477</v>
      </c>
      <c r="E98" s="25" t="s">
        <v>205</v>
      </c>
      <c r="F98" s="25"/>
      <c r="G98" s="25" t="s">
        <v>549</v>
      </c>
    </row>
    <row r="99" spans="1:7" x14ac:dyDescent="0.25">
      <c r="A99" s="25">
        <v>202455</v>
      </c>
      <c r="B99" s="25" t="s">
        <v>893</v>
      </c>
      <c r="C99" s="25" t="s">
        <v>894</v>
      </c>
      <c r="D99" s="25" t="s">
        <v>895</v>
      </c>
      <c r="E99" s="25" t="s">
        <v>204</v>
      </c>
      <c r="F99" s="25"/>
      <c r="G99" s="25" t="s">
        <v>896</v>
      </c>
    </row>
    <row r="100" spans="1:7" x14ac:dyDescent="0.25">
      <c r="A100" s="25">
        <v>202455</v>
      </c>
      <c r="B100" s="25" t="s">
        <v>430</v>
      </c>
      <c r="C100" s="25" t="s">
        <v>410</v>
      </c>
      <c r="D100" s="25" t="s">
        <v>432</v>
      </c>
      <c r="E100" s="25" t="s">
        <v>204</v>
      </c>
      <c r="F100" s="25"/>
      <c r="G100" s="3" t="s">
        <v>437</v>
      </c>
    </row>
    <row r="101" spans="1:7" x14ac:dyDescent="0.25">
      <c r="A101">
        <v>202456</v>
      </c>
      <c r="B101" s="25" t="s">
        <v>579</v>
      </c>
      <c r="C101" s="25" t="s">
        <v>271</v>
      </c>
      <c r="D101" s="25" t="s">
        <v>580</v>
      </c>
      <c r="E101" s="25" t="s">
        <v>205</v>
      </c>
      <c r="F101" s="25"/>
      <c r="G101" s="25" t="s">
        <v>581</v>
      </c>
    </row>
    <row r="102" spans="1:7" x14ac:dyDescent="0.25">
      <c r="A102" s="25">
        <v>202457</v>
      </c>
      <c r="B102" s="25" t="s">
        <v>829</v>
      </c>
      <c r="C102" s="25" t="s">
        <v>830</v>
      </c>
      <c r="D102" s="25" t="s">
        <v>831</v>
      </c>
      <c r="E102" s="25" t="s">
        <v>204</v>
      </c>
      <c r="F102" s="25"/>
      <c r="G102" s="25" t="s">
        <v>832</v>
      </c>
    </row>
    <row r="103" spans="1:7" x14ac:dyDescent="0.25">
      <c r="A103" s="25">
        <v>202457</v>
      </c>
      <c r="B103" s="25" t="s">
        <v>475</v>
      </c>
      <c r="C103" s="25" t="s">
        <v>476</v>
      </c>
      <c r="D103" s="25" t="s">
        <v>477</v>
      </c>
      <c r="E103" s="25" t="s">
        <v>205</v>
      </c>
      <c r="F103" s="25"/>
      <c r="G103" s="25" t="s">
        <v>549</v>
      </c>
    </row>
    <row r="104" spans="1:7" x14ac:dyDescent="0.25">
      <c r="A104" s="25">
        <v>202457</v>
      </c>
      <c r="B104" s="25" t="s">
        <v>403</v>
      </c>
      <c r="C104" s="25" t="s">
        <v>404</v>
      </c>
      <c r="D104" s="25" t="s">
        <v>405</v>
      </c>
      <c r="E104" s="25" t="s">
        <v>204</v>
      </c>
      <c r="F104" s="25"/>
      <c r="G104" s="25" t="s">
        <v>544</v>
      </c>
    </row>
    <row r="105" spans="1:7" x14ac:dyDescent="0.25">
      <c r="A105">
        <v>202476</v>
      </c>
      <c r="B105" s="49" t="s">
        <v>1343</v>
      </c>
      <c r="C105" s="49" t="s">
        <v>410</v>
      </c>
      <c r="D105" s="49" t="s">
        <v>1344</v>
      </c>
      <c r="E105" s="49" t="s">
        <v>204</v>
      </c>
      <c r="F105" s="49"/>
      <c r="G105" s="49"/>
    </row>
    <row r="106" spans="1:7" x14ac:dyDescent="0.25">
      <c r="A106">
        <v>202476</v>
      </c>
      <c r="B106" s="49" t="s">
        <v>367</v>
      </c>
      <c r="C106" s="49" t="s">
        <v>368</v>
      </c>
      <c r="D106" s="49" t="s">
        <v>369</v>
      </c>
      <c r="E106" s="49" t="s">
        <v>205</v>
      </c>
      <c r="F106" s="49"/>
      <c r="G106" s="49" t="s">
        <v>548</v>
      </c>
    </row>
    <row r="107" spans="1:7" x14ac:dyDescent="0.25">
      <c r="A107">
        <v>202477</v>
      </c>
      <c r="B107" s="55" t="s">
        <v>365</v>
      </c>
      <c r="C107" s="55" t="s">
        <v>265</v>
      </c>
      <c r="D107" s="55" t="s">
        <v>366</v>
      </c>
      <c r="E107" s="55" t="s">
        <v>204</v>
      </c>
      <c r="F107" s="55"/>
      <c r="G107" s="3" t="s">
        <v>384</v>
      </c>
    </row>
    <row r="108" spans="1:7" x14ac:dyDescent="0.25">
      <c r="A108" s="55">
        <v>202477</v>
      </c>
      <c r="B108" s="55" t="s">
        <v>475</v>
      </c>
      <c r="C108" s="55" t="s">
        <v>476</v>
      </c>
      <c r="D108" s="55" t="s">
        <v>477</v>
      </c>
      <c r="E108" s="55" t="s">
        <v>205</v>
      </c>
      <c r="F108" s="55"/>
      <c r="G108" s="55" t="s">
        <v>549</v>
      </c>
    </row>
    <row r="109" spans="1:7" x14ac:dyDescent="0.25">
      <c r="A109" s="55">
        <v>202478</v>
      </c>
      <c r="B109" s="55" t="s">
        <v>367</v>
      </c>
      <c r="C109" s="55" t="s">
        <v>368</v>
      </c>
      <c r="D109" s="55" t="s">
        <v>369</v>
      </c>
      <c r="E109" s="55" t="s">
        <v>205</v>
      </c>
      <c r="F109" s="55"/>
      <c r="G109" s="55" t="s">
        <v>548</v>
      </c>
    </row>
    <row r="110" spans="1:7" x14ac:dyDescent="0.25">
      <c r="A110" s="55">
        <v>202478</v>
      </c>
      <c r="B110" s="55" t="s">
        <v>1343</v>
      </c>
      <c r="C110" s="55" t="s">
        <v>410</v>
      </c>
      <c r="D110" s="55" t="s">
        <v>1344</v>
      </c>
      <c r="E110" s="55" t="s">
        <v>204</v>
      </c>
      <c r="F110" s="55"/>
      <c r="G110" s="55" t="s">
        <v>1366</v>
      </c>
    </row>
    <row r="111" spans="1:7" x14ac:dyDescent="0.25">
      <c r="A111">
        <v>202479</v>
      </c>
      <c r="B111" s="55" t="s">
        <v>367</v>
      </c>
      <c r="C111" s="55" t="s">
        <v>368</v>
      </c>
      <c r="D111" s="55" t="s">
        <v>369</v>
      </c>
      <c r="E111" s="55" t="s">
        <v>205</v>
      </c>
      <c r="F111" s="55"/>
      <c r="G111" s="55" t="s">
        <v>548</v>
      </c>
    </row>
    <row r="112" spans="1:7" x14ac:dyDescent="0.25">
      <c r="A112" s="55">
        <v>202479</v>
      </c>
      <c r="B112" s="55" t="s">
        <v>1343</v>
      </c>
      <c r="C112" s="55" t="s">
        <v>410</v>
      </c>
      <c r="D112" s="55" t="s">
        <v>1344</v>
      </c>
      <c r="E112" s="55" t="s">
        <v>204</v>
      </c>
      <c r="F112" s="55"/>
      <c r="G112" s="55" t="s">
        <v>1366</v>
      </c>
    </row>
    <row r="113" spans="1:7" x14ac:dyDescent="0.25">
      <c r="A113" s="55">
        <v>202480</v>
      </c>
      <c r="B113" s="55" t="s">
        <v>365</v>
      </c>
      <c r="C113" s="55" t="s">
        <v>265</v>
      </c>
      <c r="D113" s="55" t="s">
        <v>366</v>
      </c>
      <c r="E113" s="55" t="s">
        <v>204</v>
      </c>
      <c r="F113" s="55"/>
      <c r="G113" s="3" t="s">
        <v>384</v>
      </c>
    </row>
    <row r="114" spans="1:7" x14ac:dyDescent="0.25">
      <c r="A114" s="55">
        <v>202480</v>
      </c>
      <c r="B114" s="55" t="s">
        <v>475</v>
      </c>
      <c r="C114" s="55" t="s">
        <v>476</v>
      </c>
      <c r="D114" s="55" t="s">
        <v>477</v>
      </c>
      <c r="E114" s="55" t="s">
        <v>205</v>
      </c>
      <c r="F114" s="55"/>
      <c r="G114" s="55" t="s">
        <v>549</v>
      </c>
    </row>
    <row r="115" spans="1:7" x14ac:dyDescent="0.25">
      <c r="A115">
        <v>202481</v>
      </c>
      <c r="B115" s="55" t="s">
        <v>365</v>
      </c>
      <c r="C115" s="55" t="s">
        <v>265</v>
      </c>
      <c r="D115" s="55" t="s">
        <v>366</v>
      </c>
      <c r="E115" s="55" t="s">
        <v>204</v>
      </c>
      <c r="F115" s="55"/>
      <c r="G115" s="3" t="s">
        <v>384</v>
      </c>
    </row>
    <row r="116" spans="1:7" x14ac:dyDescent="0.25">
      <c r="A116">
        <v>202481</v>
      </c>
      <c r="B116" s="55" t="s">
        <v>475</v>
      </c>
      <c r="C116" s="55" t="s">
        <v>476</v>
      </c>
      <c r="D116" s="55" t="s">
        <v>477</v>
      </c>
      <c r="E116" s="55" t="s">
        <v>205</v>
      </c>
      <c r="F116" s="55"/>
      <c r="G116" s="55" t="s">
        <v>549</v>
      </c>
    </row>
    <row r="117" spans="1:7" x14ac:dyDescent="0.25">
      <c r="A117" s="56">
        <v>202482</v>
      </c>
      <c r="B117" s="56"/>
      <c r="C117" s="56"/>
      <c r="D117" s="56"/>
      <c r="E117" s="56"/>
      <c r="F117" s="56" t="s">
        <v>1413</v>
      </c>
      <c r="G117" s="56" t="s">
        <v>1433</v>
      </c>
    </row>
    <row r="118" spans="1:7" x14ac:dyDescent="0.25">
      <c r="A118" s="56">
        <v>202482</v>
      </c>
      <c r="B118" s="56" t="s">
        <v>533</v>
      </c>
      <c r="C118" s="56" t="s">
        <v>375</v>
      </c>
      <c r="D118" s="56" t="s">
        <v>534</v>
      </c>
      <c r="E118" s="56" t="s">
        <v>205</v>
      </c>
      <c r="F118" s="56"/>
      <c r="G118" s="56" t="s">
        <v>550</v>
      </c>
    </row>
    <row r="119" spans="1:7" x14ac:dyDescent="0.25">
      <c r="A119" s="56">
        <v>202482</v>
      </c>
      <c r="B119" s="56" t="s">
        <v>409</v>
      </c>
      <c r="C119" s="56" t="s">
        <v>410</v>
      </c>
      <c r="D119" s="56" t="s">
        <v>447</v>
      </c>
      <c r="E119" s="56" t="s">
        <v>204</v>
      </c>
      <c r="F119" s="56"/>
      <c r="G119" s="3" t="s">
        <v>485</v>
      </c>
    </row>
    <row r="120" spans="1:7" x14ac:dyDescent="0.25">
      <c r="A120" s="56">
        <v>202483</v>
      </c>
      <c r="B120" s="56" t="s">
        <v>409</v>
      </c>
      <c r="C120" s="56" t="s">
        <v>410</v>
      </c>
      <c r="D120" s="56" t="s">
        <v>447</v>
      </c>
      <c r="E120" s="56" t="s">
        <v>204</v>
      </c>
      <c r="F120" s="56"/>
      <c r="G120" s="3" t="s">
        <v>485</v>
      </c>
    </row>
    <row r="121" spans="1:7" x14ac:dyDescent="0.25">
      <c r="A121" s="56">
        <v>202483</v>
      </c>
      <c r="B121" s="56" t="s">
        <v>533</v>
      </c>
      <c r="C121" s="56" t="s">
        <v>375</v>
      </c>
      <c r="D121" s="56" t="s">
        <v>534</v>
      </c>
      <c r="E121" s="56" t="s">
        <v>205</v>
      </c>
      <c r="F121" s="56"/>
      <c r="G121" s="56" t="s">
        <v>550</v>
      </c>
    </row>
    <row r="122" spans="1:7" x14ac:dyDescent="0.25">
      <c r="A122" s="56">
        <v>202483</v>
      </c>
      <c r="B122" s="56"/>
      <c r="C122" s="56"/>
      <c r="D122" s="56"/>
      <c r="E122" s="56"/>
      <c r="F122" s="56" t="s">
        <v>1413</v>
      </c>
      <c r="G122" s="56" t="s">
        <v>1433</v>
      </c>
    </row>
    <row r="123" spans="1:7" x14ac:dyDescent="0.25">
      <c r="A123" s="56">
        <v>202484</v>
      </c>
      <c r="B123" s="56" t="s">
        <v>533</v>
      </c>
      <c r="C123" s="56" t="s">
        <v>375</v>
      </c>
      <c r="D123" s="56" t="s">
        <v>534</v>
      </c>
      <c r="E123" s="56" t="s">
        <v>205</v>
      </c>
      <c r="F123" s="56"/>
      <c r="G123" s="56" t="s">
        <v>550</v>
      </c>
    </row>
    <row r="124" spans="1:7" x14ac:dyDescent="0.25">
      <c r="A124" s="56">
        <v>202484</v>
      </c>
      <c r="B124" s="56"/>
      <c r="C124" s="56"/>
      <c r="D124" s="56"/>
      <c r="E124" s="56"/>
      <c r="F124" s="56" t="s">
        <v>1413</v>
      </c>
      <c r="G124" s="56" t="s">
        <v>1433</v>
      </c>
    </row>
    <row r="125" spans="1:7" x14ac:dyDescent="0.25">
      <c r="A125" s="56">
        <v>202484</v>
      </c>
      <c r="B125" s="56" t="s">
        <v>409</v>
      </c>
      <c r="C125" s="56" t="s">
        <v>410</v>
      </c>
      <c r="D125" s="56" t="s">
        <v>447</v>
      </c>
      <c r="E125" s="56" t="s">
        <v>204</v>
      </c>
      <c r="F125" s="56"/>
      <c r="G125" s="3" t="s">
        <v>485</v>
      </c>
    </row>
    <row r="126" spans="1:7" x14ac:dyDescent="0.25">
      <c r="A126">
        <v>202487</v>
      </c>
      <c r="F126" s="59" t="s">
        <v>769</v>
      </c>
      <c r="G126" s="59" t="s">
        <v>770</v>
      </c>
    </row>
    <row r="127" spans="1:7" x14ac:dyDescent="0.25">
      <c r="A127" s="59">
        <v>202488</v>
      </c>
      <c r="B127" s="59" t="s">
        <v>430</v>
      </c>
      <c r="C127" s="59" t="s">
        <v>410</v>
      </c>
      <c r="D127" s="59" t="s">
        <v>432</v>
      </c>
      <c r="E127" s="59"/>
      <c r="F127" s="59"/>
      <c r="G127" s="3" t="s">
        <v>437</v>
      </c>
    </row>
    <row r="128" spans="1:7" x14ac:dyDescent="0.25">
      <c r="A128" s="59">
        <v>202488</v>
      </c>
      <c r="B128" s="59" t="s">
        <v>579</v>
      </c>
      <c r="C128" s="59" t="s">
        <v>271</v>
      </c>
      <c r="D128" s="59" t="s">
        <v>580</v>
      </c>
      <c r="E128" s="59" t="s">
        <v>205</v>
      </c>
      <c r="F128" s="59"/>
      <c r="G128" s="59" t="s">
        <v>581</v>
      </c>
    </row>
    <row r="129" spans="1:7" x14ac:dyDescent="0.25">
      <c r="A129" s="59">
        <v>202488</v>
      </c>
      <c r="B129" s="59" t="s">
        <v>533</v>
      </c>
      <c r="C129" s="59" t="s">
        <v>375</v>
      </c>
      <c r="D129" s="59" t="s">
        <v>534</v>
      </c>
      <c r="E129" s="59" t="s">
        <v>205</v>
      </c>
      <c r="F129" s="59"/>
      <c r="G129" s="59" t="s">
        <v>550</v>
      </c>
    </row>
    <row r="130" spans="1:7" x14ac:dyDescent="0.25">
      <c r="A130" s="59">
        <v>202489</v>
      </c>
      <c r="B130" s="59" t="s">
        <v>594</v>
      </c>
      <c r="C130" s="59" t="s">
        <v>595</v>
      </c>
      <c r="D130" s="59" t="s">
        <v>596</v>
      </c>
      <c r="E130" s="59" t="s">
        <v>204</v>
      </c>
      <c r="F130" s="59"/>
      <c r="G130" s="59" t="s">
        <v>597</v>
      </c>
    </row>
    <row r="131" spans="1:7" x14ac:dyDescent="0.25">
      <c r="A131" s="59">
        <v>202489</v>
      </c>
      <c r="B131" s="59" t="s">
        <v>605</v>
      </c>
      <c r="C131" s="59" t="s">
        <v>606</v>
      </c>
      <c r="D131" s="59" t="s">
        <v>607</v>
      </c>
      <c r="E131" s="59" t="s">
        <v>204</v>
      </c>
      <c r="F131" s="59"/>
      <c r="G131" s="59" t="s">
        <v>680</v>
      </c>
    </row>
    <row r="132" spans="1:7" x14ac:dyDescent="0.25">
      <c r="A132" s="60">
        <v>202490</v>
      </c>
      <c r="B132" s="60"/>
      <c r="C132" s="60"/>
      <c r="D132" s="60"/>
      <c r="E132" s="60"/>
      <c r="F132" s="60" t="s">
        <v>706</v>
      </c>
      <c r="G132" s="60"/>
    </row>
    <row r="133" spans="1:7" x14ac:dyDescent="0.25">
      <c r="A133" s="60">
        <v>202490</v>
      </c>
      <c r="B133" s="60" t="s">
        <v>757</v>
      </c>
      <c r="C133" s="60" t="s">
        <v>408</v>
      </c>
      <c r="D133" s="60" t="s">
        <v>758</v>
      </c>
      <c r="E133" s="60" t="s">
        <v>204</v>
      </c>
      <c r="F133" s="60"/>
      <c r="G133" s="60" t="s">
        <v>964</v>
      </c>
    </row>
    <row r="134" spans="1:7" x14ac:dyDescent="0.25">
      <c r="A134" s="60">
        <v>202490</v>
      </c>
      <c r="B134" s="60" t="s">
        <v>533</v>
      </c>
      <c r="C134" s="60" t="s">
        <v>375</v>
      </c>
      <c r="D134" s="60" t="s">
        <v>534</v>
      </c>
      <c r="E134" s="60" t="s">
        <v>205</v>
      </c>
      <c r="F134" s="60"/>
      <c r="G134" s="60" t="s">
        <v>550</v>
      </c>
    </row>
    <row r="135" spans="1:7" x14ac:dyDescent="0.25">
      <c r="A135" s="60">
        <v>202491</v>
      </c>
      <c r="B135" s="60" t="s">
        <v>403</v>
      </c>
      <c r="C135" s="60" t="s">
        <v>404</v>
      </c>
      <c r="D135" s="60" t="s">
        <v>405</v>
      </c>
      <c r="E135" s="60"/>
      <c r="F135" s="60"/>
      <c r="G135" s="60" t="s">
        <v>544</v>
      </c>
    </row>
    <row r="136" spans="1:7" x14ac:dyDescent="0.25">
      <c r="A136" s="60">
        <v>202491</v>
      </c>
      <c r="B136" s="60"/>
      <c r="C136" s="60"/>
      <c r="D136" s="60"/>
      <c r="E136" s="60"/>
      <c r="F136" s="60" t="s">
        <v>706</v>
      </c>
      <c r="G136" s="60" t="s">
        <v>718</v>
      </c>
    </row>
    <row r="137" spans="1:7" x14ac:dyDescent="0.25">
      <c r="A137" s="60">
        <v>202491</v>
      </c>
      <c r="B137" s="60" t="s">
        <v>774</v>
      </c>
      <c r="C137" s="60" t="s">
        <v>775</v>
      </c>
      <c r="D137" s="60" t="s">
        <v>776</v>
      </c>
      <c r="E137" s="60" t="s">
        <v>205</v>
      </c>
      <c r="F137" s="60"/>
      <c r="G137" s="60" t="s">
        <v>801</v>
      </c>
    </row>
    <row r="138" spans="1:7" x14ac:dyDescent="0.25">
      <c r="A138" s="60">
        <v>202492</v>
      </c>
      <c r="B138" s="60" t="s">
        <v>774</v>
      </c>
      <c r="C138" s="60" t="s">
        <v>775</v>
      </c>
      <c r="D138" s="60" t="s">
        <v>776</v>
      </c>
      <c r="E138" s="60" t="s">
        <v>205</v>
      </c>
      <c r="F138" s="60"/>
      <c r="G138" s="60" t="s">
        <v>801</v>
      </c>
    </row>
    <row r="139" spans="1:7" x14ac:dyDescent="0.25">
      <c r="A139" s="60">
        <v>202492</v>
      </c>
      <c r="B139" s="60" t="s">
        <v>406</v>
      </c>
      <c r="C139" s="60" t="s">
        <v>407</v>
      </c>
      <c r="D139" s="60" t="s">
        <v>408</v>
      </c>
      <c r="E139" s="60" t="s">
        <v>205</v>
      </c>
      <c r="F139" s="60"/>
      <c r="G139" s="3" t="s">
        <v>421</v>
      </c>
    </row>
    <row r="140" spans="1:7" x14ac:dyDescent="0.25">
      <c r="A140" s="60">
        <v>202492</v>
      </c>
      <c r="B140" s="60" t="s">
        <v>1343</v>
      </c>
      <c r="C140" s="60" t="s">
        <v>410</v>
      </c>
      <c r="D140" s="60" t="s">
        <v>1344</v>
      </c>
      <c r="E140" s="60" t="s">
        <v>204</v>
      </c>
      <c r="F140" s="60"/>
      <c r="G140" s="60" t="s">
        <v>1366</v>
      </c>
    </row>
    <row r="141" spans="1:7" x14ac:dyDescent="0.25">
      <c r="A141" s="60">
        <v>202493</v>
      </c>
      <c r="B141" s="60" t="s">
        <v>1343</v>
      </c>
      <c r="C141" s="60" t="s">
        <v>410</v>
      </c>
      <c r="D141" s="60" t="s">
        <v>1344</v>
      </c>
      <c r="E141" s="60" t="s">
        <v>204</v>
      </c>
      <c r="F141" s="60"/>
      <c r="G141" s="60" t="s">
        <v>1366</v>
      </c>
    </row>
    <row r="142" spans="1:7" x14ac:dyDescent="0.25">
      <c r="A142" s="60">
        <v>202493</v>
      </c>
      <c r="B142" s="60" t="s">
        <v>829</v>
      </c>
      <c r="C142" s="60" t="s">
        <v>830</v>
      </c>
      <c r="D142" s="60" t="s">
        <v>831</v>
      </c>
      <c r="E142" s="60" t="s">
        <v>204</v>
      </c>
      <c r="F142" s="60"/>
      <c r="G142" s="60" t="s">
        <v>832</v>
      </c>
    </row>
    <row r="143" spans="1:7" x14ac:dyDescent="0.25">
      <c r="A143" s="60">
        <v>202493</v>
      </c>
      <c r="B143" s="60" t="s">
        <v>475</v>
      </c>
      <c r="C143" s="60" t="s">
        <v>476</v>
      </c>
      <c r="D143" s="60" t="s">
        <v>477</v>
      </c>
      <c r="E143" s="60" t="s">
        <v>205</v>
      </c>
      <c r="F143" s="60"/>
      <c r="G143" s="60" t="s">
        <v>549</v>
      </c>
    </row>
    <row r="144" spans="1:7" x14ac:dyDescent="0.25">
      <c r="A144" s="60">
        <v>202494</v>
      </c>
      <c r="B144" s="60" t="s">
        <v>1533</v>
      </c>
      <c r="C144" s="60" t="s">
        <v>1534</v>
      </c>
      <c r="D144" s="60" t="s">
        <v>1535</v>
      </c>
      <c r="E144" s="60" t="s">
        <v>204</v>
      </c>
      <c r="F144" s="60"/>
      <c r="G144" s="60" t="s">
        <v>1536</v>
      </c>
    </row>
    <row r="145" spans="1:7" x14ac:dyDescent="0.25">
      <c r="A145" s="60">
        <v>202494</v>
      </c>
      <c r="B145" s="60" t="s">
        <v>406</v>
      </c>
      <c r="C145" s="60" t="s">
        <v>407</v>
      </c>
      <c r="D145" s="60" t="s">
        <v>408</v>
      </c>
      <c r="E145" s="60" t="s">
        <v>205</v>
      </c>
      <c r="F145" s="60"/>
      <c r="G145" s="3" t="s">
        <v>421</v>
      </c>
    </row>
    <row r="146" spans="1:7" x14ac:dyDescent="0.25">
      <c r="A146" s="60">
        <v>202494</v>
      </c>
      <c r="B146" s="60" t="s">
        <v>774</v>
      </c>
      <c r="C146" s="60" t="s">
        <v>775</v>
      </c>
      <c r="D146" s="60" t="s">
        <v>776</v>
      </c>
      <c r="E146" s="60" t="s">
        <v>205</v>
      </c>
      <c r="F146" s="60"/>
      <c r="G146" s="60" t="s">
        <v>801</v>
      </c>
    </row>
    <row r="147" spans="1:7" x14ac:dyDescent="0.25">
      <c r="A147" s="60">
        <v>202495</v>
      </c>
      <c r="B147" s="60" t="s">
        <v>403</v>
      </c>
      <c r="C147" s="60" t="s">
        <v>404</v>
      </c>
      <c r="D147" s="60" t="s">
        <v>405</v>
      </c>
      <c r="E147" s="60"/>
      <c r="F147" s="60"/>
      <c r="G147" s="60" t="s">
        <v>544</v>
      </c>
    </row>
    <row r="148" spans="1:7" x14ac:dyDescent="0.25">
      <c r="A148" s="60">
        <v>202495</v>
      </c>
      <c r="B148" s="60" t="s">
        <v>1533</v>
      </c>
      <c r="C148" s="60" t="s">
        <v>1534</v>
      </c>
      <c r="D148" s="60" t="s">
        <v>1535</v>
      </c>
      <c r="E148" s="60" t="s">
        <v>204</v>
      </c>
      <c r="F148" s="60"/>
      <c r="G148" s="60" t="s">
        <v>1536</v>
      </c>
    </row>
    <row r="149" spans="1:7" x14ac:dyDescent="0.25">
      <c r="A149" s="60">
        <v>202495</v>
      </c>
      <c r="B149" s="60" t="s">
        <v>475</v>
      </c>
      <c r="C149" s="60" t="s">
        <v>476</v>
      </c>
      <c r="D149" s="60" t="s">
        <v>477</v>
      </c>
      <c r="E149" s="60" t="s">
        <v>205</v>
      </c>
      <c r="F149" s="60"/>
      <c r="G149" s="60" t="s">
        <v>549</v>
      </c>
    </row>
    <row r="150" spans="1:7" x14ac:dyDescent="0.25">
      <c r="A150" s="60">
        <v>202496</v>
      </c>
      <c r="B150" s="60" t="s">
        <v>533</v>
      </c>
      <c r="C150" s="60" t="s">
        <v>375</v>
      </c>
      <c r="D150" s="60" t="s">
        <v>534</v>
      </c>
      <c r="E150" s="60" t="s">
        <v>205</v>
      </c>
      <c r="F150" s="60"/>
      <c r="G150" s="60" t="s">
        <v>550</v>
      </c>
    </row>
    <row r="151" spans="1:7" x14ac:dyDescent="0.25">
      <c r="A151" s="60">
        <v>202496</v>
      </c>
      <c r="B151" s="60" t="s">
        <v>829</v>
      </c>
      <c r="C151" s="60" t="s">
        <v>830</v>
      </c>
      <c r="D151" s="60" t="s">
        <v>831</v>
      </c>
      <c r="E151" s="60" t="s">
        <v>204</v>
      </c>
      <c r="F151" s="60"/>
      <c r="G151" s="60" t="s">
        <v>832</v>
      </c>
    </row>
    <row r="152" spans="1:7" x14ac:dyDescent="0.25">
      <c r="A152" s="60">
        <v>202496</v>
      </c>
      <c r="B152" s="60"/>
      <c r="C152" s="60"/>
      <c r="D152" s="60"/>
      <c r="E152" s="60"/>
      <c r="F152" s="60" t="s">
        <v>706</v>
      </c>
      <c r="G152" s="60" t="s">
        <v>718</v>
      </c>
    </row>
    <row r="153" spans="1:7" x14ac:dyDescent="0.25">
      <c r="A153" s="60">
        <v>202498</v>
      </c>
      <c r="B153" s="60" t="s">
        <v>475</v>
      </c>
      <c r="C153" s="60" t="s">
        <v>476</v>
      </c>
      <c r="D153" s="60" t="s">
        <v>477</v>
      </c>
      <c r="E153" s="60" t="s">
        <v>205</v>
      </c>
      <c r="F153" s="60"/>
      <c r="G153" s="60" t="s">
        <v>549</v>
      </c>
    </row>
    <row r="154" spans="1:7" x14ac:dyDescent="0.25">
      <c r="A154" s="60">
        <v>202498</v>
      </c>
      <c r="B154" s="60" t="s">
        <v>367</v>
      </c>
      <c r="C154" s="60" t="s">
        <v>368</v>
      </c>
      <c r="D154" s="60" t="s">
        <v>369</v>
      </c>
      <c r="E154" s="60" t="s">
        <v>205</v>
      </c>
      <c r="F154" s="60"/>
      <c r="G154" s="60" t="s">
        <v>548</v>
      </c>
    </row>
    <row r="155" spans="1:7" x14ac:dyDescent="0.25">
      <c r="A155" s="61">
        <v>202499</v>
      </c>
      <c r="B155" s="61"/>
      <c r="C155" s="61"/>
      <c r="D155" s="61"/>
      <c r="E155" s="61"/>
      <c r="F155" s="61" t="s">
        <v>706</v>
      </c>
      <c r="G155" s="61" t="s">
        <v>718</v>
      </c>
    </row>
    <row r="156" spans="1:7" x14ac:dyDescent="0.25">
      <c r="A156" s="61">
        <v>202499</v>
      </c>
      <c r="B156" s="61" t="s">
        <v>579</v>
      </c>
      <c r="C156" s="61" t="s">
        <v>271</v>
      </c>
      <c r="D156" s="61" t="s">
        <v>580</v>
      </c>
      <c r="E156" s="61" t="s">
        <v>205</v>
      </c>
      <c r="F156" s="61"/>
      <c r="G156" s="61" t="s">
        <v>581</v>
      </c>
    </row>
    <row r="157" spans="1:7" x14ac:dyDescent="0.25">
      <c r="A157" s="61">
        <v>2024100</v>
      </c>
      <c r="B157" s="61"/>
      <c r="C157" s="61"/>
      <c r="D157" s="61"/>
      <c r="E157" s="61"/>
      <c r="F157" s="61" t="s">
        <v>496</v>
      </c>
      <c r="G157" s="61" t="s">
        <v>497</v>
      </c>
    </row>
    <row r="158" spans="1:7" x14ac:dyDescent="0.25">
      <c r="A158" s="61">
        <v>2024100</v>
      </c>
      <c r="B158" s="61" t="s">
        <v>365</v>
      </c>
      <c r="C158" s="61" t="s">
        <v>265</v>
      </c>
      <c r="D158" s="61" t="s">
        <v>366</v>
      </c>
      <c r="E158" s="61" t="s">
        <v>204</v>
      </c>
      <c r="F158" s="61"/>
      <c r="G158" s="3" t="s">
        <v>384</v>
      </c>
    </row>
    <row r="159" spans="1:7" x14ac:dyDescent="0.25">
      <c r="A159" s="61">
        <v>2024101</v>
      </c>
      <c r="B159" s="61"/>
      <c r="C159" s="61"/>
      <c r="D159" s="61"/>
      <c r="E159" s="61"/>
      <c r="F159" s="61" t="s">
        <v>706</v>
      </c>
      <c r="G159" s="61" t="s">
        <v>718</v>
      </c>
    </row>
    <row r="160" spans="1:7" x14ac:dyDescent="0.25">
      <c r="A160" s="61">
        <v>2024101</v>
      </c>
      <c r="B160" s="61" t="s">
        <v>1576</v>
      </c>
      <c r="C160" s="61" t="s">
        <v>1577</v>
      </c>
      <c r="D160" s="61" t="s">
        <v>1578</v>
      </c>
      <c r="E160" s="61"/>
      <c r="F160" s="61"/>
      <c r="G160" s="61"/>
    </row>
    <row r="161" spans="1:7" x14ac:dyDescent="0.25">
      <c r="A161" s="61">
        <v>2024102</v>
      </c>
      <c r="B161" s="61"/>
      <c r="C161" s="61"/>
      <c r="D161" s="61"/>
      <c r="E161" s="61"/>
      <c r="F161" s="61" t="s">
        <v>1581</v>
      </c>
      <c r="G161" s="61" t="s">
        <v>1582</v>
      </c>
    </row>
    <row r="162" spans="1:7" x14ac:dyDescent="0.25">
      <c r="A162" s="61">
        <v>2024103</v>
      </c>
      <c r="B162" s="61"/>
      <c r="C162" s="61"/>
      <c r="D162" s="61"/>
      <c r="E162" s="61"/>
      <c r="F162" s="61" t="s">
        <v>496</v>
      </c>
      <c r="G162" s="61" t="s">
        <v>497</v>
      </c>
    </row>
    <row r="163" spans="1:7" x14ac:dyDescent="0.25">
      <c r="A163" s="61">
        <v>2024103</v>
      </c>
      <c r="B163" s="61" t="s">
        <v>1576</v>
      </c>
      <c r="C163" s="61" t="s">
        <v>1577</v>
      </c>
      <c r="D163" s="61" t="s">
        <v>1578</v>
      </c>
      <c r="E163" s="61" t="s">
        <v>204</v>
      </c>
      <c r="F163" s="61"/>
      <c r="G163" s="61" t="s">
        <v>1587</v>
      </c>
    </row>
    <row r="164" spans="1:7" x14ac:dyDescent="0.25">
      <c r="A164" s="61">
        <v>2024103</v>
      </c>
      <c r="B164" s="61"/>
      <c r="C164" s="61"/>
      <c r="D164" s="61"/>
      <c r="E164" s="61"/>
      <c r="F164" s="61" t="s">
        <v>1581</v>
      </c>
      <c r="G164" s="61" t="s">
        <v>1582</v>
      </c>
    </row>
    <row r="165" spans="1:7" x14ac:dyDescent="0.25">
      <c r="A165" s="61">
        <v>2024104</v>
      </c>
      <c r="B165" s="61" t="s">
        <v>579</v>
      </c>
      <c r="C165" s="61" t="s">
        <v>271</v>
      </c>
      <c r="D165" s="61" t="s">
        <v>580</v>
      </c>
      <c r="E165" s="61" t="s">
        <v>205</v>
      </c>
      <c r="F165" s="61"/>
      <c r="G165" s="61" t="s">
        <v>581</v>
      </c>
    </row>
    <row r="166" spans="1:7" x14ac:dyDescent="0.25">
      <c r="A166" s="61">
        <v>2024104</v>
      </c>
      <c r="B166" s="61"/>
      <c r="C166" s="61"/>
      <c r="D166" s="61"/>
      <c r="E166" s="61"/>
      <c r="F166" s="61" t="s">
        <v>706</v>
      </c>
      <c r="G166" s="61" t="s">
        <v>718</v>
      </c>
    </row>
    <row r="167" spans="1:7" x14ac:dyDescent="0.25">
      <c r="A167" s="61">
        <v>2024104</v>
      </c>
      <c r="B167" s="61" t="s">
        <v>365</v>
      </c>
      <c r="C167" s="61" t="s">
        <v>265</v>
      </c>
      <c r="D167" s="61" t="s">
        <v>366</v>
      </c>
      <c r="E167" s="61" t="s">
        <v>204</v>
      </c>
      <c r="F167" s="61"/>
      <c r="G167" s="3" t="s">
        <v>384</v>
      </c>
    </row>
    <row r="168" spans="1:7" x14ac:dyDescent="0.25">
      <c r="A168" s="63">
        <v>2024105</v>
      </c>
      <c r="B168" s="63" t="s">
        <v>365</v>
      </c>
      <c r="C168" s="63" t="s">
        <v>265</v>
      </c>
      <c r="D168" s="63" t="s">
        <v>366</v>
      </c>
      <c r="E168" s="63" t="s">
        <v>204</v>
      </c>
      <c r="F168" s="63"/>
      <c r="G168" s="3" t="s">
        <v>384</v>
      </c>
    </row>
    <row r="169" spans="1:7" x14ac:dyDescent="0.25">
      <c r="A169" s="63">
        <v>2024106</v>
      </c>
      <c r="B169" s="63" t="s">
        <v>579</v>
      </c>
      <c r="C169" s="63" t="s">
        <v>271</v>
      </c>
      <c r="D169" s="63" t="s">
        <v>580</v>
      </c>
      <c r="E169" s="63" t="s">
        <v>205</v>
      </c>
      <c r="F169" s="63"/>
      <c r="G169" s="63" t="s">
        <v>581</v>
      </c>
    </row>
    <row r="170" spans="1:7" x14ac:dyDescent="0.25">
      <c r="A170" s="63">
        <v>2024107</v>
      </c>
      <c r="B170" s="63"/>
      <c r="C170" s="63"/>
      <c r="D170" s="63"/>
      <c r="E170" s="63"/>
      <c r="F170" s="63" t="s">
        <v>496</v>
      </c>
      <c r="G170" s="63" t="s">
        <v>497</v>
      </c>
    </row>
    <row r="171" spans="1:7" x14ac:dyDescent="0.25">
      <c r="A171" s="63">
        <v>2024107</v>
      </c>
      <c r="B171" s="63" t="s">
        <v>1576</v>
      </c>
      <c r="C171" s="63" t="s">
        <v>1577</v>
      </c>
      <c r="D171" s="63" t="s">
        <v>1578</v>
      </c>
      <c r="E171" s="63" t="s">
        <v>204</v>
      </c>
      <c r="F171" s="63"/>
      <c r="G171" s="63" t="s">
        <v>1587</v>
      </c>
    </row>
    <row r="172" spans="1:7" x14ac:dyDescent="0.25">
      <c r="A172" s="63">
        <v>2024109</v>
      </c>
      <c r="B172" s="63" t="s">
        <v>403</v>
      </c>
      <c r="C172" s="63" t="s">
        <v>404</v>
      </c>
      <c r="D172" s="63" t="s">
        <v>405</v>
      </c>
      <c r="E172" s="63"/>
      <c r="F172" s="63"/>
      <c r="G172" s="63" t="s">
        <v>544</v>
      </c>
    </row>
    <row r="173" spans="1:7" x14ac:dyDescent="0.25">
      <c r="A173" s="63">
        <v>2024109</v>
      </c>
      <c r="B173" s="63" t="s">
        <v>367</v>
      </c>
      <c r="C173" s="63" t="s">
        <v>368</v>
      </c>
      <c r="D173" s="63" t="s">
        <v>369</v>
      </c>
      <c r="E173" s="63" t="s">
        <v>205</v>
      </c>
      <c r="F173" s="63"/>
      <c r="G173" s="63" t="s">
        <v>548</v>
      </c>
    </row>
  </sheetData>
  <dataValidations count="2">
    <dataValidation type="list" allowBlank="1" showErrorMessage="1" sqref="E5:E7 E23 E25 E27:E29 E31 E33:E36 E39:E42 E44:E49 E56:E57 E65:E66 E88 E90 E98 E103 E105:E112 E114 E116 E118:E121 E123 E125:E126 E129:E131 E133:E134 E140:E141 E143:E144 E148:E150 E153:E154 E163 E171 E173:E185">
      <formula1>Hidden_1_Tabla_5748314</formula1>
    </dataValidation>
    <dataValidation type="list" allowBlank="1" showErrorMessage="1" sqref="E8:E22 E4 E24 E32 E26 E30 E37:E38 E43 E50:E55 E58:E64 E104 E89 E91:E97 E99:E102 E67:E87 E113 E115 E128 E137:E139 E142 E145:E146 E151 E156 E158 E165 E167:E169">
      <formula1>Hidden_1_Tabla_5748034</formula1>
    </dataValidation>
  </dataValidations>
  <pageMargins left="0.7" right="0.7" top="0.75" bottom="0.75" header="0.3" footer="0.3"/>
  <pageSetup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G28" sqref="G28"/>
    </sheetView>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48"/>
  <sheetViews>
    <sheetView topLeftCell="A142" zoomScale="175" zoomScaleNormal="175" zoomScaleSheetLayoutView="130" workbookViewId="0">
      <selection activeCell="C146" sqref="C146"/>
    </sheetView>
  </sheetViews>
  <sheetFormatPr baseColWidth="10" defaultColWidth="9.140625" defaultRowHeight="15" x14ac:dyDescent="0.25"/>
  <cols>
    <col min="1" max="1" width="11.85546875" customWidth="1"/>
    <col min="2" max="2" width="46" bestFit="1" customWidth="1"/>
    <col min="3" max="3" width="50.28515625" bestFit="1" customWidth="1"/>
    <col min="4" max="4" width="52.42578125" bestFit="1" customWidth="1"/>
    <col min="5" max="5" width="17.42578125" bestFit="1" customWidth="1"/>
    <col min="6" max="6" width="82" bestFit="1" customWidth="1"/>
    <col min="7" max="7" width="132.85546875" bestFit="1" customWidth="1"/>
  </cols>
  <sheetData>
    <row r="1" spans="1:7" hidden="1" x14ac:dyDescent="0.25">
      <c r="B1" t="s">
        <v>7</v>
      </c>
      <c r="C1" t="s">
        <v>7</v>
      </c>
      <c r="D1" t="s">
        <v>7</v>
      </c>
      <c r="E1" t="s">
        <v>9</v>
      </c>
      <c r="F1" t="s">
        <v>7</v>
      </c>
      <c r="G1" t="s">
        <v>10</v>
      </c>
    </row>
    <row r="2" spans="1:7" hidden="1" x14ac:dyDescent="0.25">
      <c r="B2" t="s">
        <v>334</v>
      </c>
      <c r="C2" t="s">
        <v>335</v>
      </c>
      <c r="D2" t="s">
        <v>336</v>
      </c>
      <c r="E2" t="s">
        <v>337</v>
      </c>
      <c r="F2" t="s">
        <v>338</v>
      </c>
      <c r="G2" t="s">
        <v>339</v>
      </c>
    </row>
    <row r="3" spans="1:7" x14ac:dyDescent="0.25">
      <c r="A3" s="1" t="s">
        <v>314</v>
      </c>
      <c r="B3" s="1" t="s">
        <v>340</v>
      </c>
      <c r="C3" s="1" t="s">
        <v>341</v>
      </c>
      <c r="D3" s="1" t="s">
        <v>342</v>
      </c>
      <c r="E3" s="1" t="s">
        <v>129</v>
      </c>
      <c r="F3" s="1" t="s">
        <v>343</v>
      </c>
      <c r="G3" s="1" t="s">
        <v>344</v>
      </c>
    </row>
    <row r="4" spans="1:7" x14ac:dyDescent="0.25">
      <c r="A4">
        <v>202401</v>
      </c>
      <c r="B4" t="s">
        <v>373</v>
      </c>
      <c r="C4" t="s">
        <v>374</v>
      </c>
      <c r="D4" t="s">
        <v>375</v>
      </c>
      <c r="E4" t="s">
        <v>204</v>
      </c>
      <c r="G4" t="s">
        <v>562</v>
      </c>
    </row>
    <row r="5" spans="1:7" x14ac:dyDescent="0.25">
      <c r="A5">
        <v>202401</v>
      </c>
      <c r="B5" t="s">
        <v>376</v>
      </c>
      <c r="C5" t="s">
        <v>377</v>
      </c>
      <c r="D5" t="s">
        <v>378</v>
      </c>
      <c r="E5" t="s">
        <v>205</v>
      </c>
      <c r="G5" t="s">
        <v>563</v>
      </c>
    </row>
    <row r="6" spans="1:7" x14ac:dyDescent="0.25">
      <c r="A6">
        <v>202402</v>
      </c>
      <c r="B6" t="s">
        <v>373</v>
      </c>
      <c r="C6" t="s">
        <v>374</v>
      </c>
      <c r="D6" t="s">
        <v>375</v>
      </c>
      <c r="E6" t="s">
        <v>204</v>
      </c>
      <c r="G6" s="12" t="s">
        <v>562</v>
      </c>
    </row>
    <row r="7" spans="1:7" x14ac:dyDescent="0.25">
      <c r="A7">
        <v>202402</v>
      </c>
      <c r="B7" t="s">
        <v>414</v>
      </c>
      <c r="C7" t="s">
        <v>415</v>
      </c>
      <c r="D7" t="s">
        <v>416</v>
      </c>
      <c r="E7" t="s">
        <v>204</v>
      </c>
      <c r="G7" s="12" t="s">
        <v>563</v>
      </c>
    </row>
    <row r="8" spans="1:7" x14ac:dyDescent="0.25">
      <c r="A8">
        <v>202403</v>
      </c>
      <c r="B8" s="7" t="s">
        <v>373</v>
      </c>
      <c r="C8" s="7" t="s">
        <v>374</v>
      </c>
      <c r="D8" s="7" t="s">
        <v>375</v>
      </c>
      <c r="E8" s="7" t="s">
        <v>204</v>
      </c>
      <c r="G8" s="12" t="s">
        <v>562</v>
      </c>
    </row>
    <row r="9" spans="1:7" x14ac:dyDescent="0.25">
      <c r="A9" s="7">
        <v>202403</v>
      </c>
      <c r="B9" s="7" t="s">
        <v>414</v>
      </c>
      <c r="C9" s="7" t="s">
        <v>415</v>
      </c>
      <c r="D9" s="7" t="s">
        <v>416</v>
      </c>
      <c r="E9" s="7" t="s">
        <v>204</v>
      </c>
      <c r="G9" s="12" t="s">
        <v>563</v>
      </c>
    </row>
    <row r="10" spans="1:7" x14ac:dyDescent="0.25">
      <c r="A10">
        <v>202404</v>
      </c>
      <c r="B10" s="7" t="s">
        <v>373</v>
      </c>
      <c r="C10" s="7" t="s">
        <v>374</v>
      </c>
      <c r="D10" s="7" t="s">
        <v>375</v>
      </c>
      <c r="E10" s="7" t="s">
        <v>204</v>
      </c>
      <c r="G10" s="12" t="s">
        <v>562</v>
      </c>
    </row>
    <row r="11" spans="1:7" x14ac:dyDescent="0.25">
      <c r="A11" s="7">
        <v>202404</v>
      </c>
      <c r="B11" s="7" t="s">
        <v>414</v>
      </c>
      <c r="C11" s="7" t="s">
        <v>415</v>
      </c>
      <c r="D11" s="7" t="s">
        <v>416</v>
      </c>
      <c r="E11" s="7" t="s">
        <v>204</v>
      </c>
      <c r="G11" s="12" t="s">
        <v>563</v>
      </c>
    </row>
    <row r="12" spans="1:7" x14ac:dyDescent="0.25">
      <c r="A12">
        <v>202405</v>
      </c>
      <c r="B12" s="7" t="s">
        <v>373</v>
      </c>
      <c r="C12" s="7" t="s">
        <v>374</v>
      </c>
      <c r="D12" s="7" t="s">
        <v>375</v>
      </c>
      <c r="E12" s="7" t="s">
        <v>204</v>
      </c>
      <c r="G12" s="12" t="s">
        <v>562</v>
      </c>
    </row>
    <row r="13" spans="1:7" x14ac:dyDescent="0.25">
      <c r="A13" s="7">
        <v>202405</v>
      </c>
      <c r="B13" s="7" t="s">
        <v>414</v>
      </c>
      <c r="C13" s="7" t="s">
        <v>415</v>
      </c>
      <c r="D13" s="7" t="s">
        <v>416</v>
      </c>
      <c r="E13" s="7" t="s">
        <v>204</v>
      </c>
      <c r="G13" s="12" t="s">
        <v>563</v>
      </c>
    </row>
    <row r="14" spans="1:7" x14ac:dyDescent="0.25">
      <c r="A14">
        <v>202406</v>
      </c>
      <c r="B14" s="7" t="s">
        <v>373</v>
      </c>
      <c r="C14" s="7" t="s">
        <v>374</v>
      </c>
      <c r="D14" s="7" t="s">
        <v>375</v>
      </c>
      <c r="E14" s="7" t="s">
        <v>204</v>
      </c>
      <c r="G14" s="12" t="s">
        <v>562</v>
      </c>
    </row>
    <row r="15" spans="1:7" x14ac:dyDescent="0.25">
      <c r="A15" s="7">
        <v>202406</v>
      </c>
      <c r="B15" s="7" t="s">
        <v>488</v>
      </c>
      <c r="C15" s="7" t="s">
        <v>489</v>
      </c>
      <c r="D15" s="7" t="s">
        <v>490</v>
      </c>
      <c r="E15" s="7" t="s">
        <v>204</v>
      </c>
      <c r="G15" s="12" t="s">
        <v>563</v>
      </c>
    </row>
    <row r="16" spans="1:7" x14ac:dyDescent="0.25">
      <c r="A16">
        <v>202413</v>
      </c>
      <c r="B16" s="13" t="s">
        <v>373</v>
      </c>
      <c r="C16" s="13" t="s">
        <v>374</v>
      </c>
      <c r="D16" s="13" t="s">
        <v>375</v>
      </c>
      <c r="E16" s="13" t="s">
        <v>204</v>
      </c>
      <c r="G16" s="13" t="s">
        <v>562</v>
      </c>
    </row>
    <row r="17" spans="1:7" x14ac:dyDescent="0.25">
      <c r="A17">
        <v>202414</v>
      </c>
      <c r="B17" s="13" t="s">
        <v>373</v>
      </c>
      <c r="C17" s="13" t="s">
        <v>374</v>
      </c>
      <c r="D17" s="13" t="s">
        <v>375</v>
      </c>
      <c r="E17" s="13" t="s">
        <v>204</v>
      </c>
      <c r="F17" s="13"/>
      <c r="G17" s="13" t="s">
        <v>562</v>
      </c>
    </row>
    <row r="18" spans="1:7" x14ac:dyDescent="0.25">
      <c r="A18">
        <v>202415</v>
      </c>
      <c r="B18" s="18" t="s">
        <v>373</v>
      </c>
      <c r="C18" s="18" t="s">
        <v>374</v>
      </c>
      <c r="D18" s="18" t="s">
        <v>375</v>
      </c>
      <c r="E18" s="18" t="s">
        <v>204</v>
      </c>
      <c r="F18" s="18"/>
      <c r="G18" s="18" t="s">
        <v>562</v>
      </c>
    </row>
    <row r="19" spans="1:7" x14ac:dyDescent="0.25">
      <c r="A19">
        <v>202416</v>
      </c>
      <c r="B19" s="13" t="s">
        <v>373</v>
      </c>
      <c r="C19" s="13" t="s">
        <v>374</v>
      </c>
      <c r="D19" s="13" t="s">
        <v>375</v>
      </c>
      <c r="E19" s="13" t="s">
        <v>204</v>
      </c>
      <c r="F19" s="13"/>
      <c r="G19" s="13" t="s">
        <v>562</v>
      </c>
    </row>
    <row r="20" spans="1:7" x14ac:dyDescent="0.25">
      <c r="A20">
        <v>202417</v>
      </c>
      <c r="B20" s="18" t="s">
        <v>373</v>
      </c>
      <c r="C20" s="18" t="s">
        <v>374</v>
      </c>
      <c r="D20" s="18" t="s">
        <v>375</v>
      </c>
      <c r="E20" s="18" t="s">
        <v>204</v>
      </c>
      <c r="F20" s="18"/>
      <c r="G20" s="18" t="s">
        <v>562</v>
      </c>
    </row>
    <row r="21" spans="1:7" x14ac:dyDescent="0.25">
      <c r="A21">
        <v>202417</v>
      </c>
      <c r="B21" t="s">
        <v>631</v>
      </c>
      <c r="C21" t="s">
        <v>477</v>
      </c>
      <c r="D21" t="s">
        <v>632</v>
      </c>
      <c r="E21" s="18" t="s">
        <v>204</v>
      </c>
      <c r="G21" t="s">
        <v>633</v>
      </c>
    </row>
    <row r="22" spans="1:7" x14ac:dyDescent="0.25">
      <c r="A22">
        <v>202418</v>
      </c>
      <c r="B22" s="18" t="s">
        <v>373</v>
      </c>
      <c r="C22" s="18" t="s">
        <v>374</v>
      </c>
      <c r="D22" s="18" t="s">
        <v>375</v>
      </c>
      <c r="E22" s="18" t="s">
        <v>204</v>
      </c>
      <c r="F22" s="18"/>
      <c r="G22" s="18" t="s">
        <v>562</v>
      </c>
    </row>
    <row r="23" spans="1:7" x14ac:dyDescent="0.25">
      <c r="A23">
        <v>202418</v>
      </c>
      <c r="B23" s="18" t="s">
        <v>631</v>
      </c>
      <c r="C23" s="18" t="s">
        <v>477</v>
      </c>
      <c r="D23" s="18" t="s">
        <v>632</v>
      </c>
      <c r="E23" s="18" t="s">
        <v>204</v>
      </c>
      <c r="F23" s="18"/>
      <c r="G23" s="18" t="s">
        <v>633</v>
      </c>
    </row>
    <row r="24" spans="1:7" x14ac:dyDescent="0.25">
      <c r="A24">
        <v>202419</v>
      </c>
      <c r="B24" s="18" t="s">
        <v>373</v>
      </c>
      <c r="C24" s="18" t="s">
        <v>374</v>
      </c>
      <c r="D24" s="18" t="s">
        <v>375</v>
      </c>
      <c r="E24" s="18" t="s">
        <v>204</v>
      </c>
      <c r="F24" s="18"/>
      <c r="G24" s="18" t="s">
        <v>562</v>
      </c>
    </row>
    <row r="25" spans="1:7" x14ac:dyDescent="0.25">
      <c r="A25">
        <v>202420</v>
      </c>
      <c r="B25" s="18" t="s">
        <v>373</v>
      </c>
      <c r="C25" s="18" t="s">
        <v>374</v>
      </c>
      <c r="D25" s="18" t="s">
        <v>375</v>
      </c>
      <c r="E25" s="18" t="s">
        <v>204</v>
      </c>
      <c r="F25" s="18"/>
      <c r="G25" s="18" t="s">
        <v>562</v>
      </c>
    </row>
    <row r="26" spans="1:7" x14ac:dyDescent="0.25">
      <c r="A26">
        <v>202421</v>
      </c>
      <c r="B26" s="18" t="s">
        <v>373</v>
      </c>
      <c r="C26" s="18" t="s">
        <v>374</v>
      </c>
      <c r="D26" s="18" t="s">
        <v>375</v>
      </c>
      <c r="E26" s="18" t="s">
        <v>204</v>
      </c>
      <c r="F26" s="18"/>
      <c r="G26" s="18" t="s">
        <v>562</v>
      </c>
    </row>
    <row r="27" spans="1:7" x14ac:dyDescent="0.25">
      <c r="A27">
        <v>202422</v>
      </c>
      <c r="B27" s="19" t="s">
        <v>373</v>
      </c>
      <c r="C27" s="19" t="s">
        <v>374</v>
      </c>
      <c r="D27" s="19" t="s">
        <v>375</v>
      </c>
      <c r="E27" s="19" t="s">
        <v>204</v>
      </c>
      <c r="F27" s="19"/>
      <c r="G27" s="19" t="s">
        <v>562</v>
      </c>
    </row>
    <row r="28" spans="1:7" x14ac:dyDescent="0.25">
      <c r="A28" s="19">
        <v>202422</v>
      </c>
      <c r="B28" t="s">
        <v>708</v>
      </c>
      <c r="C28" t="s">
        <v>709</v>
      </c>
      <c r="D28" t="s">
        <v>379</v>
      </c>
      <c r="E28" s="19" t="s">
        <v>205</v>
      </c>
      <c r="G28" s="19" t="s">
        <v>563</v>
      </c>
    </row>
    <row r="29" spans="1:7" x14ac:dyDescent="0.25">
      <c r="A29">
        <v>202423</v>
      </c>
      <c r="B29" s="19" t="s">
        <v>373</v>
      </c>
      <c r="C29" s="19" t="s">
        <v>374</v>
      </c>
      <c r="D29" s="19" t="s">
        <v>375</v>
      </c>
      <c r="E29" s="19" t="s">
        <v>204</v>
      </c>
      <c r="F29" s="19"/>
      <c r="G29" s="19" t="s">
        <v>562</v>
      </c>
    </row>
    <row r="30" spans="1:7" x14ac:dyDescent="0.25">
      <c r="A30">
        <v>202423</v>
      </c>
      <c r="B30" t="s">
        <v>720</v>
      </c>
      <c r="C30" t="s">
        <v>721</v>
      </c>
      <c r="D30" t="s">
        <v>722</v>
      </c>
      <c r="E30" s="19" t="s">
        <v>204</v>
      </c>
      <c r="G30" s="19" t="s">
        <v>563</v>
      </c>
    </row>
    <row r="31" spans="1:7" x14ac:dyDescent="0.25">
      <c r="A31">
        <v>202424</v>
      </c>
      <c r="B31" s="19" t="s">
        <v>373</v>
      </c>
      <c r="C31" s="19" t="s">
        <v>374</v>
      </c>
      <c r="D31" s="19" t="s">
        <v>375</v>
      </c>
      <c r="E31" s="19" t="s">
        <v>204</v>
      </c>
      <c r="F31" s="19"/>
      <c r="G31" s="19" t="s">
        <v>562</v>
      </c>
    </row>
    <row r="32" spans="1:7" x14ac:dyDescent="0.25">
      <c r="A32" s="19">
        <v>202424</v>
      </c>
      <c r="B32" s="19" t="s">
        <v>720</v>
      </c>
      <c r="C32" s="19" t="s">
        <v>721</v>
      </c>
      <c r="D32" s="19" t="s">
        <v>722</v>
      </c>
      <c r="E32" s="19" t="s">
        <v>204</v>
      </c>
      <c r="F32" s="19"/>
      <c r="G32" s="19" t="s">
        <v>563</v>
      </c>
    </row>
    <row r="33" spans="1:7" x14ac:dyDescent="0.25">
      <c r="A33">
        <v>202425</v>
      </c>
      <c r="B33" s="19" t="s">
        <v>373</v>
      </c>
      <c r="C33" s="19" t="s">
        <v>374</v>
      </c>
      <c r="D33" s="19" t="s">
        <v>375</v>
      </c>
      <c r="E33" s="19" t="s">
        <v>204</v>
      </c>
      <c r="F33" s="19"/>
      <c r="G33" s="19" t="s">
        <v>562</v>
      </c>
    </row>
    <row r="34" spans="1:7" x14ac:dyDescent="0.25">
      <c r="A34">
        <v>202425</v>
      </c>
      <c r="B34" s="19" t="s">
        <v>720</v>
      </c>
      <c r="C34" s="19" t="s">
        <v>721</v>
      </c>
      <c r="D34" s="19" t="s">
        <v>722</v>
      </c>
      <c r="E34" s="19" t="s">
        <v>204</v>
      </c>
      <c r="F34" s="19"/>
      <c r="G34" s="19" t="s">
        <v>563</v>
      </c>
    </row>
    <row r="35" spans="1:7" x14ac:dyDescent="0.25">
      <c r="A35">
        <v>202426</v>
      </c>
      <c r="B35" s="19" t="s">
        <v>373</v>
      </c>
      <c r="C35" s="19" t="s">
        <v>374</v>
      </c>
      <c r="D35" s="19" t="s">
        <v>375</v>
      </c>
      <c r="E35" s="19" t="s">
        <v>204</v>
      </c>
      <c r="F35" s="19"/>
      <c r="G35" s="19" t="s">
        <v>562</v>
      </c>
    </row>
    <row r="36" spans="1:7" x14ac:dyDescent="0.25">
      <c r="A36">
        <v>202426</v>
      </c>
      <c r="B36" t="s">
        <v>759</v>
      </c>
      <c r="C36" t="s">
        <v>377</v>
      </c>
      <c r="D36" t="s">
        <v>760</v>
      </c>
      <c r="E36" s="19" t="s">
        <v>204</v>
      </c>
      <c r="G36" s="19" t="s">
        <v>563</v>
      </c>
    </row>
    <row r="37" spans="1:7" x14ac:dyDescent="0.25">
      <c r="A37">
        <v>202427</v>
      </c>
      <c r="B37" s="19" t="s">
        <v>373</v>
      </c>
      <c r="C37" s="19" t="s">
        <v>374</v>
      </c>
      <c r="D37" s="19" t="s">
        <v>375</v>
      </c>
      <c r="E37" s="19" t="s">
        <v>204</v>
      </c>
      <c r="F37" s="19"/>
      <c r="G37" s="19" t="s">
        <v>562</v>
      </c>
    </row>
    <row r="38" spans="1:7" x14ac:dyDescent="0.25">
      <c r="A38">
        <v>202427</v>
      </c>
      <c r="B38" s="19" t="s">
        <v>488</v>
      </c>
      <c r="C38" s="19" t="s">
        <v>489</v>
      </c>
      <c r="D38" s="19" t="s">
        <v>490</v>
      </c>
      <c r="E38" s="19" t="s">
        <v>204</v>
      </c>
      <c r="G38" s="19" t="s">
        <v>563</v>
      </c>
    </row>
    <row r="39" spans="1:7" x14ac:dyDescent="0.25">
      <c r="A39">
        <v>202428</v>
      </c>
      <c r="B39" t="s">
        <v>789</v>
      </c>
      <c r="C39" t="s">
        <v>790</v>
      </c>
      <c r="D39" t="s">
        <v>791</v>
      </c>
      <c r="E39" s="19" t="s">
        <v>204</v>
      </c>
      <c r="G39" s="19" t="s">
        <v>563</v>
      </c>
    </row>
    <row r="40" spans="1:7" x14ac:dyDescent="0.25">
      <c r="A40">
        <v>202428</v>
      </c>
      <c r="B40" t="s">
        <v>792</v>
      </c>
      <c r="C40" t="s">
        <v>793</v>
      </c>
      <c r="D40" t="s">
        <v>448</v>
      </c>
      <c r="E40" s="19" t="s">
        <v>205</v>
      </c>
      <c r="G40" s="19" t="s">
        <v>563</v>
      </c>
    </row>
    <row r="41" spans="1:7" x14ac:dyDescent="0.25">
      <c r="A41">
        <v>202429</v>
      </c>
      <c r="B41" t="s">
        <v>807</v>
      </c>
      <c r="C41" t="s">
        <v>432</v>
      </c>
      <c r="D41" t="s">
        <v>808</v>
      </c>
      <c r="E41" s="19" t="s">
        <v>205</v>
      </c>
      <c r="G41" s="19" t="s">
        <v>563</v>
      </c>
    </row>
    <row r="42" spans="1:7" x14ac:dyDescent="0.25">
      <c r="A42">
        <v>202430</v>
      </c>
      <c r="B42" s="20" t="s">
        <v>759</v>
      </c>
      <c r="C42" s="20" t="s">
        <v>377</v>
      </c>
      <c r="D42" s="20" t="s">
        <v>760</v>
      </c>
      <c r="E42" s="20" t="s">
        <v>204</v>
      </c>
      <c r="F42" s="20"/>
      <c r="G42" s="20" t="s">
        <v>563</v>
      </c>
    </row>
    <row r="43" spans="1:7" x14ac:dyDescent="0.25">
      <c r="A43">
        <v>202431</v>
      </c>
      <c r="B43" s="20" t="s">
        <v>488</v>
      </c>
      <c r="C43" s="20" t="s">
        <v>489</v>
      </c>
      <c r="D43" s="20" t="s">
        <v>490</v>
      </c>
      <c r="E43" s="20" t="s">
        <v>204</v>
      </c>
      <c r="F43" s="20"/>
      <c r="G43" s="20" t="s">
        <v>563</v>
      </c>
    </row>
    <row r="44" spans="1:7" x14ac:dyDescent="0.25">
      <c r="A44">
        <v>202432</v>
      </c>
      <c r="B44" s="20" t="s">
        <v>373</v>
      </c>
      <c r="C44" s="20" t="s">
        <v>374</v>
      </c>
      <c r="D44" s="20" t="s">
        <v>375</v>
      </c>
      <c r="E44" s="20" t="s">
        <v>204</v>
      </c>
      <c r="F44" s="20"/>
      <c r="G44" s="20" t="s">
        <v>562</v>
      </c>
    </row>
    <row r="45" spans="1:7" x14ac:dyDescent="0.25">
      <c r="A45" s="20">
        <v>202433</v>
      </c>
      <c r="B45" s="20" t="s">
        <v>373</v>
      </c>
      <c r="C45" s="20" t="s">
        <v>374</v>
      </c>
      <c r="D45" s="20" t="s">
        <v>375</v>
      </c>
      <c r="E45" s="20" t="s">
        <v>204</v>
      </c>
      <c r="F45" s="20"/>
      <c r="G45" s="20" t="s">
        <v>562</v>
      </c>
    </row>
    <row r="46" spans="1:7" x14ac:dyDescent="0.25">
      <c r="A46">
        <v>202438</v>
      </c>
      <c r="B46" s="21" t="s">
        <v>759</v>
      </c>
      <c r="C46" s="21" t="s">
        <v>377</v>
      </c>
      <c r="D46" s="21" t="s">
        <v>760</v>
      </c>
      <c r="E46" s="21" t="s">
        <v>204</v>
      </c>
      <c r="F46" s="21"/>
      <c r="G46" s="21" t="s">
        <v>563</v>
      </c>
    </row>
    <row r="47" spans="1:7" x14ac:dyDescent="0.25">
      <c r="A47">
        <v>202439</v>
      </c>
      <c r="B47" s="21" t="s">
        <v>720</v>
      </c>
      <c r="C47" s="21" t="s">
        <v>721</v>
      </c>
      <c r="D47" s="21" t="s">
        <v>722</v>
      </c>
      <c r="E47" s="21" t="s">
        <v>204</v>
      </c>
      <c r="G47" s="21" t="s">
        <v>563</v>
      </c>
    </row>
    <row r="48" spans="1:7" x14ac:dyDescent="0.25">
      <c r="A48">
        <v>202440</v>
      </c>
      <c r="B48" s="23" t="s">
        <v>373</v>
      </c>
      <c r="C48" s="23" t="s">
        <v>374</v>
      </c>
      <c r="D48" s="23" t="s">
        <v>375</v>
      </c>
      <c r="E48" s="23" t="s">
        <v>204</v>
      </c>
      <c r="F48" s="23"/>
      <c r="G48" s="23" t="s">
        <v>562</v>
      </c>
    </row>
    <row r="49" spans="1:7" x14ac:dyDescent="0.25">
      <c r="A49">
        <v>202441</v>
      </c>
      <c r="B49" s="23" t="s">
        <v>373</v>
      </c>
      <c r="C49" s="23" t="s">
        <v>374</v>
      </c>
      <c r="D49" s="23" t="s">
        <v>375</v>
      </c>
      <c r="E49" s="23" t="s">
        <v>204</v>
      </c>
      <c r="F49" s="23"/>
      <c r="G49" s="23" t="s">
        <v>562</v>
      </c>
    </row>
    <row r="50" spans="1:7" x14ac:dyDescent="0.25">
      <c r="A50">
        <v>202442</v>
      </c>
      <c r="B50" s="23" t="s">
        <v>373</v>
      </c>
      <c r="C50" s="23" t="s">
        <v>374</v>
      </c>
      <c r="D50" s="23" t="s">
        <v>375</v>
      </c>
      <c r="E50" s="23" t="s">
        <v>204</v>
      </c>
      <c r="F50" s="23"/>
      <c r="G50" s="23" t="s">
        <v>562</v>
      </c>
    </row>
    <row r="51" spans="1:7" x14ac:dyDescent="0.25">
      <c r="A51">
        <v>202443</v>
      </c>
      <c r="B51" s="23" t="s">
        <v>373</v>
      </c>
      <c r="C51" s="23" t="s">
        <v>374</v>
      </c>
      <c r="D51" s="23" t="s">
        <v>375</v>
      </c>
      <c r="E51" s="23" t="s">
        <v>204</v>
      </c>
      <c r="F51" s="23"/>
      <c r="G51" s="23" t="s">
        <v>562</v>
      </c>
    </row>
    <row r="52" spans="1:7" x14ac:dyDescent="0.25">
      <c r="A52">
        <v>202444</v>
      </c>
      <c r="B52" s="24" t="s">
        <v>373</v>
      </c>
      <c r="C52" s="24" t="s">
        <v>374</v>
      </c>
      <c r="D52" s="24" t="s">
        <v>375</v>
      </c>
      <c r="E52" s="24" t="s">
        <v>204</v>
      </c>
      <c r="F52" s="24"/>
      <c r="G52" s="24" t="s">
        <v>562</v>
      </c>
    </row>
    <row r="53" spans="1:7" x14ac:dyDescent="0.25">
      <c r="A53">
        <v>202445</v>
      </c>
      <c r="B53" s="24" t="s">
        <v>373</v>
      </c>
      <c r="C53" s="24" t="s">
        <v>374</v>
      </c>
      <c r="D53" s="24" t="s">
        <v>375</v>
      </c>
      <c r="E53" s="24" t="s">
        <v>204</v>
      </c>
      <c r="F53" s="24"/>
      <c r="G53" s="24" t="s">
        <v>562</v>
      </c>
    </row>
    <row r="54" spans="1:7" x14ac:dyDescent="0.25">
      <c r="A54">
        <v>202446</v>
      </c>
      <c r="B54" s="24" t="s">
        <v>373</v>
      </c>
      <c r="C54" s="24" t="s">
        <v>374</v>
      </c>
      <c r="D54" s="24" t="s">
        <v>375</v>
      </c>
      <c r="E54" s="24" t="s">
        <v>204</v>
      </c>
      <c r="F54" s="24"/>
      <c r="G54" s="24" t="s">
        <v>562</v>
      </c>
    </row>
    <row r="55" spans="1:7" x14ac:dyDescent="0.25">
      <c r="A55">
        <v>202447</v>
      </c>
      <c r="B55" s="24" t="s">
        <v>373</v>
      </c>
      <c r="C55" s="24" t="s">
        <v>374</v>
      </c>
      <c r="D55" s="24" t="s">
        <v>375</v>
      </c>
      <c r="E55" s="24" t="s">
        <v>204</v>
      </c>
      <c r="F55" s="24"/>
      <c r="G55" s="24" t="s">
        <v>562</v>
      </c>
    </row>
    <row r="56" spans="1:7" x14ac:dyDescent="0.25">
      <c r="A56">
        <v>202448</v>
      </c>
      <c r="B56" s="24" t="s">
        <v>373</v>
      </c>
      <c r="C56" s="24" t="s">
        <v>374</v>
      </c>
      <c r="D56" s="24" t="s">
        <v>375</v>
      </c>
      <c r="E56" s="24" t="s">
        <v>204</v>
      </c>
      <c r="F56" s="24"/>
      <c r="G56" s="24" t="s">
        <v>562</v>
      </c>
    </row>
    <row r="57" spans="1:7" x14ac:dyDescent="0.25">
      <c r="A57">
        <v>202449</v>
      </c>
      <c r="B57" t="s">
        <v>1115</v>
      </c>
      <c r="C57" t="s">
        <v>1102</v>
      </c>
      <c r="D57" t="s">
        <v>1103</v>
      </c>
      <c r="E57" s="24" t="s">
        <v>204</v>
      </c>
      <c r="G57" s="24" t="s">
        <v>563</v>
      </c>
    </row>
    <row r="58" spans="1:7" x14ac:dyDescent="0.25">
      <c r="A58">
        <v>202450</v>
      </c>
      <c r="B58" s="24" t="s">
        <v>1115</v>
      </c>
      <c r="C58" s="24" t="s">
        <v>1102</v>
      </c>
      <c r="D58" s="24" t="s">
        <v>1103</v>
      </c>
      <c r="E58" s="24" t="s">
        <v>204</v>
      </c>
      <c r="F58" s="24"/>
      <c r="G58" s="24" t="s">
        <v>563</v>
      </c>
    </row>
    <row r="59" spans="1:7" x14ac:dyDescent="0.25">
      <c r="A59">
        <v>202451</v>
      </c>
      <c r="B59" s="24" t="s">
        <v>488</v>
      </c>
      <c r="C59" s="24" t="s">
        <v>489</v>
      </c>
      <c r="D59" s="24" t="s">
        <v>490</v>
      </c>
      <c r="E59" s="24" t="s">
        <v>204</v>
      </c>
      <c r="F59" s="24"/>
      <c r="G59" s="24" t="s">
        <v>563</v>
      </c>
    </row>
    <row r="60" spans="1:7" x14ac:dyDescent="0.25">
      <c r="A60">
        <v>202452</v>
      </c>
      <c r="B60" s="25" t="s">
        <v>373</v>
      </c>
      <c r="C60" s="25" t="s">
        <v>374</v>
      </c>
      <c r="D60" s="25" t="s">
        <v>375</v>
      </c>
      <c r="E60" s="25" t="s">
        <v>204</v>
      </c>
      <c r="F60" s="25"/>
      <c r="G60" s="25" t="s">
        <v>562</v>
      </c>
    </row>
    <row r="61" spans="1:7" x14ac:dyDescent="0.25">
      <c r="A61">
        <v>202452</v>
      </c>
      <c r="B61" s="25" t="s">
        <v>631</v>
      </c>
      <c r="C61" s="25" t="s">
        <v>477</v>
      </c>
      <c r="D61" s="25" t="s">
        <v>632</v>
      </c>
      <c r="E61" s="25" t="s">
        <v>204</v>
      </c>
      <c r="F61" s="25"/>
      <c r="G61" s="25" t="s">
        <v>633</v>
      </c>
    </row>
    <row r="62" spans="1:7" x14ac:dyDescent="0.25">
      <c r="A62">
        <v>202452</v>
      </c>
      <c r="B62" t="s">
        <v>1141</v>
      </c>
      <c r="C62" t="s">
        <v>1142</v>
      </c>
      <c r="D62" t="s">
        <v>377</v>
      </c>
      <c r="E62" s="25" t="s">
        <v>204</v>
      </c>
      <c r="G62" t="s">
        <v>1146</v>
      </c>
    </row>
    <row r="63" spans="1:7" x14ac:dyDescent="0.25">
      <c r="A63">
        <v>202452</v>
      </c>
      <c r="B63" t="s">
        <v>1143</v>
      </c>
      <c r="C63" t="s">
        <v>416</v>
      </c>
      <c r="D63" t="s">
        <v>1144</v>
      </c>
      <c r="E63" s="25" t="s">
        <v>205</v>
      </c>
      <c r="G63" s="27" t="s">
        <v>1145</v>
      </c>
    </row>
    <row r="64" spans="1:7" x14ac:dyDescent="0.25">
      <c r="A64">
        <v>202455</v>
      </c>
      <c r="B64" s="25" t="s">
        <v>373</v>
      </c>
      <c r="C64" s="25" t="s">
        <v>374</v>
      </c>
      <c r="D64" s="25" t="s">
        <v>375</v>
      </c>
      <c r="E64" s="25" t="s">
        <v>204</v>
      </c>
      <c r="F64" s="25"/>
      <c r="G64" s="25" t="s">
        <v>562</v>
      </c>
    </row>
    <row r="65" spans="1:7" x14ac:dyDescent="0.25">
      <c r="A65">
        <v>202456</v>
      </c>
      <c r="B65" s="25" t="s">
        <v>373</v>
      </c>
      <c r="C65" s="25" t="s">
        <v>374</v>
      </c>
      <c r="D65" s="25" t="s">
        <v>375</v>
      </c>
      <c r="E65" s="25" t="s">
        <v>204</v>
      </c>
      <c r="F65" s="25"/>
      <c r="G65" s="25" t="s">
        <v>562</v>
      </c>
    </row>
    <row r="66" spans="1:7" x14ac:dyDescent="0.25">
      <c r="A66">
        <v>202457</v>
      </c>
      <c r="B66" s="25" t="s">
        <v>373</v>
      </c>
      <c r="C66" s="25" t="s">
        <v>374</v>
      </c>
      <c r="D66" s="25" t="s">
        <v>375</v>
      </c>
      <c r="E66" s="25" t="s">
        <v>204</v>
      </c>
      <c r="F66" s="25"/>
      <c r="G66" s="25" t="s">
        <v>562</v>
      </c>
    </row>
    <row r="67" spans="1:7" x14ac:dyDescent="0.25">
      <c r="A67">
        <v>202476</v>
      </c>
      <c r="B67" t="s">
        <v>1345</v>
      </c>
      <c r="C67" t="s">
        <v>632</v>
      </c>
      <c r="D67" t="s">
        <v>1346</v>
      </c>
      <c r="E67" s="49" t="s">
        <v>205</v>
      </c>
      <c r="G67" t="s">
        <v>1347</v>
      </c>
    </row>
    <row r="68" spans="1:7" x14ac:dyDescent="0.25">
      <c r="A68" s="49">
        <v>202476</v>
      </c>
      <c r="B68" s="49" t="s">
        <v>373</v>
      </c>
      <c r="C68" s="49" t="s">
        <v>374</v>
      </c>
      <c r="D68" s="49" t="s">
        <v>375</v>
      </c>
      <c r="E68" s="49" t="s">
        <v>204</v>
      </c>
      <c r="G68" s="49" t="s">
        <v>562</v>
      </c>
    </row>
    <row r="69" spans="1:7" x14ac:dyDescent="0.25">
      <c r="A69" s="49">
        <v>202476</v>
      </c>
      <c r="B69" t="s">
        <v>1348</v>
      </c>
      <c r="C69" t="s">
        <v>1349</v>
      </c>
      <c r="D69" t="s">
        <v>1350</v>
      </c>
      <c r="E69" s="49" t="s">
        <v>204</v>
      </c>
      <c r="G69" t="s">
        <v>1351</v>
      </c>
    </row>
    <row r="70" spans="1:7" x14ac:dyDescent="0.25">
      <c r="A70">
        <v>202477</v>
      </c>
      <c r="B70" s="55" t="s">
        <v>1345</v>
      </c>
      <c r="C70" s="55" t="s">
        <v>632</v>
      </c>
      <c r="D70" s="55" t="s">
        <v>1346</v>
      </c>
      <c r="E70" s="55" t="s">
        <v>205</v>
      </c>
      <c r="F70" s="55"/>
      <c r="G70" s="55" t="s">
        <v>1347</v>
      </c>
    </row>
    <row r="71" spans="1:7" x14ac:dyDescent="0.25">
      <c r="A71" s="55">
        <v>202477</v>
      </c>
      <c r="B71" s="55" t="s">
        <v>373</v>
      </c>
      <c r="C71" s="55" t="s">
        <v>374</v>
      </c>
      <c r="D71" s="55" t="s">
        <v>375</v>
      </c>
      <c r="E71" s="55" t="s">
        <v>204</v>
      </c>
      <c r="F71" s="55"/>
      <c r="G71" s="55" t="s">
        <v>562</v>
      </c>
    </row>
    <row r="72" spans="1:7" x14ac:dyDescent="0.25">
      <c r="A72" s="55">
        <v>202477</v>
      </c>
      <c r="B72" s="55" t="s">
        <v>1348</v>
      </c>
      <c r="C72" s="55" t="s">
        <v>1349</v>
      </c>
      <c r="D72" s="55" t="s">
        <v>1350</v>
      </c>
      <c r="E72" s="55" t="s">
        <v>204</v>
      </c>
      <c r="F72" s="55"/>
      <c r="G72" s="55" t="s">
        <v>1351</v>
      </c>
    </row>
    <row r="73" spans="1:7" x14ac:dyDescent="0.25">
      <c r="A73">
        <v>202478</v>
      </c>
      <c r="B73" s="55" t="s">
        <v>373</v>
      </c>
      <c r="C73" s="55" t="s">
        <v>374</v>
      </c>
      <c r="D73" s="55" t="s">
        <v>375</v>
      </c>
      <c r="E73" s="55" t="s">
        <v>204</v>
      </c>
      <c r="F73" s="55"/>
      <c r="G73" s="55" t="s">
        <v>562</v>
      </c>
    </row>
    <row r="74" spans="1:7" x14ac:dyDescent="0.25">
      <c r="A74" s="55">
        <v>202478</v>
      </c>
      <c r="B74" s="55" t="s">
        <v>1348</v>
      </c>
      <c r="C74" s="55" t="s">
        <v>1349</v>
      </c>
      <c r="D74" s="55" t="s">
        <v>1350</v>
      </c>
      <c r="E74" s="55" t="s">
        <v>204</v>
      </c>
      <c r="F74" s="55"/>
      <c r="G74" s="55" t="s">
        <v>1351</v>
      </c>
    </row>
    <row r="75" spans="1:7" x14ac:dyDescent="0.25">
      <c r="A75">
        <v>202479</v>
      </c>
      <c r="B75" s="55" t="s">
        <v>1345</v>
      </c>
      <c r="C75" s="55" t="s">
        <v>632</v>
      </c>
      <c r="D75" s="55" t="s">
        <v>1346</v>
      </c>
      <c r="E75" s="55" t="s">
        <v>205</v>
      </c>
      <c r="F75" s="55"/>
      <c r="G75" s="55" t="s">
        <v>1347</v>
      </c>
    </row>
    <row r="76" spans="1:7" x14ac:dyDescent="0.25">
      <c r="A76" s="55">
        <v>202479</v>
      </c>
      <c r="B76" s="55" t="s">
        <v>373</v>
      </c>
      <c r="C76" s="55" t="s">
        <v>374</v>
      </c>
      <c r="D76" s="55" t="s">
        <v>375</v>
      </c>
      <c r="E76" s="55" t="s">
        <v>204</v>
      </c>
      <c r="F76" s="55"/>
      <c r="G76" s="55" t="s">
        <v>562</v>
      </c>
    </row>
    <row r="77" spans="1:7" x14ac:dyDescent="0.25">
      <c r="A77" s="55">
        <v>202479</v>
      </c>
      <c r="B77" s="55" t="s">
        <v>1348</v>
      </c>
      <c r="C77" s="55" t="s">
        <v>1349</v>
      </c>
      <c r="D77" s="55" t="s">
        <v>1350</v>
      </c>
      <c r="E77" s="55" t="s">
        <v>204</v>
      </c>
      <c r="F77" s="55"/>
      <c r="G77" s="55" t="s">
        <v>1351</v>
      </c>
    </row>
    <row r="78" spans="1:7" x14ac:dyDescent="0.25">
      <c r="A78">
        <v>202480</v>
      </c>
      <c r="B78" s="55" t="s">
        <v>1345</v>
      </c>
      <c r="C78" s="55" t="s">
        <v>632</v>
      </c>
      <c r="D78" s="55" t="s">
        <v>1346</v>
      </c>
      <c r="E78" s="55" t="s">
        <v>205</v>
      </c>
      <c r="F78" s="55"/>
      <c r="G78" s="55" t="s">
        <v>1347</v>
      </c>
    </row>
    <row r="79" spans="1:7" x14ac:dyDescent="0.25">
      <c r="A79" s="55">
        <v>202480</v>
      </c>
      <c r="B79" s="55" t="s">
        <v>373</v>
      </c>
      <c r="C79" s="55" t="s">
        <v>374</v>
      </c>
      <c r="D79" s="55" t="s">
        <v>375</v>
      </c>
      <c r="E79" s="55" t="s">
        <v>204</v>
      </c>
      <c r="F79" s="55"/>
      <c r="G79" s="55" t="s">
        <v>562</v>
      </c>
    </row>
    <row r="80" spans="1:7" x14ac:dyDescent="0.25">
      <c r="A80" s="55">
        <v>202480</v>
      </c>
      <c r="B80" s="55" t="s">
        <v>1348</v>
      </c>
      <c r="C80" s="55" t="s">
        <v>1349</v>
      </c>
      <c r="D80" s="55" t="s">
        <v>1350</v>
      </c>
      <c r="E80" s="55" t="s">
        <v>204</v>
      </c>
      <c r="F80" s="55"/>
      <c r="G80" s="55" t="s">
        <v>1351</v>
      </c>
    </row>
    <row r="81" spans="1:7" x14ac:dyDescent="0.25">
      <c r="A81" s="55">
        <v>202480</v>
      </c>
      <c r="B81" s="55" t="s">
        <v>488</v>
      </c>
      <c r="C81" s="55" t="s">
        <v>489</v>
      </c>
      <c r="D81" s="55" t="s">
        <v>490</v>
      </c>
      <c r="E81" s="55" t="s">
        <v>204</v>
      </c>
      <c r="F81" s="55"/>
      <c r="G81" s="55" t="s">
        <v>563</v>
      </c>
    </row>
    <row r="82" spans="1:7" x14ac:dyDescent="0.25">
      <c r="A82">
        <v>202481</v>
      </c>
      <c r="B82" s="55" t="s">
        <v>1345</v>
      </c>
      <c r="C82" s="55" t="s">
        <v>632</v>
      </c>
      <c r="D82" s="55" t="s">
        <v>1346</v>
      </c>
      <c r="E82" s="55" t="s">
        <v>205</v>
      </c>
      <c r="F82" s="55"/>
      <c r="G82" s="55" t="s">
        <v>1347</v>
      </c>
    </row>
    <row r="83" spans="1:7" x14ac:dyDescent="0.25">
      <c r="A83" s="55">
        <v>202481</v>
      </c>
      <c r="B83" s="55" t="s">
        <v>373</v>
      </c>
      <c r="C83" s="55" t="s">
        <v>374</v>
      </c>
      <c r="D83" s="55" t="s">
        <v>375</v>
      </c>
      <c r="E83" s="55" t="s">
        <v>204</v>
      </c>
      <c r="F83" s="55"/>
      <c r="G83" s="55" t="s">
        <v>562</v>
      </c>
    </row>
    <row r="84" spans="1:7" x14ac:dyDescent="0.25">
      <c r="A84" s="55">
        <v>202481</v>
      </c>
      <c r="B84" s="55" t="s">
        <v>1348</v>
      </c>
      <c r="C84" s="55" t="s">
        <v>1349</v>
      </c>
      <c r="D84" s="55" t="s">
        <v>1350</v>
      </c>
      <c r="E84" s="55" t="s">
        <v>204</v>
      </c>
      <c r="F84" s="55"/>
      <c r="G84" s="55" t="s">
        <v>1351</v>
      </c>
    </row>
    <row r="85" spans="1:7" x14ac:dyDescent="0.25">
      <c r="A85">
        <v>202482</v>
      </c>
      <c r="B85" s="56" t="s">
        <v>373</v>
      </c>
      <c r="C85" s="56" t="s">
        <v>374</v>
      </c>
      <c r="D85" s="56" t="s">
        <v>375</v>
      </c>
      <c r="E85" s="56" t="s">
        <v>204</v>
      </c>
      <c r="F85" s="56"/>
      <c r="G85" s="56" t="s">
        <v>562</v>
      </c>
    </row>
    <row r="86" spans="1:7" x14ac:dyDescent="0.25">
      <c r="A86" s="56">
        <v>202482</v>
      </c>
      <c r="B86" s="56" t="s">
        <v>1348</v>
      </c>
      <c r="C86" s="56" t="s">
        <v>1349</v>
      </c>
      <c r="D86" s="56" t="s">
        <v>1350</v>
      </c>
      <c r="E86" s="56" t="s">
        <v>204</v>
      </c>
      <c r="F86" s="56"/>
      <c r="G86" s="56" t="s">
        <v>1351</v>
      </c>
    </row>
    <row r="87" spans="1:7" x14ac:dyDescent="0.25">
      <c r="A87">
        <v>202483</v>
      </c>
      <c r="B87" s="56" t="s">
        <v>373</v>
      </c>
      <c r="C87" s="56" t="s">
        <v>374</v>
      </c>
      <c r="D87" s="56" t="s">
        <v>375</v>
      </c>
      <c r="E87" s="56" t="s">
        <v>204</v>
      </c>
      <c r="F87" s="56"/>
      <c r="G87" s="56" t="s">
        <v>562</v>
      </c>
    </row>
    <row r="88" spans="1:7" x14ac:dyDescent="0.25">
      <c r="A88" s="56">
        <v>202483</v>
      </c>
      <c r="B88" s="56" t="s">
        <v>1348</v>
      </c>
      <c r="C88" s="56" t="s">
        <v>1349</v>
      </c>
      <c r="D88" s="56" t="s">
        <v>1350</v>
      </c>
      <c r="E88" s="56" t="s">
        <v>204</v>
      </c>
      <c r="F88" s="56"/>
      <c r="G88" s="56" t="s">
        <v>1351</v>
      </c>
    </row>
    <row r="89" spans="1:7" x14ac:dyDescent="0.25">
      <c r="A89">
        <v>202484</v>
      </c>
      <c r="B89" s="56" t="s">
        <v>373</v>
      </c>
      <c r="C89" s="56" t="s">
        <v>374</v>
      </c>
      <c r="D89" s="56" t="s">
        <v>375</v>
      </c>
      <c r="E89" s="56" t="s">
        <v>204</v>
      </c>
      <c r="F89" s="56"/>
      <c r="G89" s="56" t="s">
        <v>562</v>
      </c>
    </row>
    <row r="90" spans="1:7" x14ac:dyDescent="0.25">
      <c r="A90" s="56">
        <v>202484</v>
      </c>
      <c r="B90" s="56" t="s">
        <v>1348</v>
      </c>
      <c r="C90" s="56" t="s">
        <v>1349</v>
      </c>
      <c r="D90" s="56" t="s">
        <v>1350</v>
      </c>
      <c r="E90" s="56" t="s">
        <v>204</v>
      </c>
      <c r="F90" s="56"/>
      <c r="G90" s="56" t="s">
        <v>1351</v>
      </c>
    </row>
    <row r="91" spans="1:7" x14ac:dyDescent="0.25">
      <c r="A91">
        <v>202487</v>
      </c>
      <c r="B91" s="59" t="s">
        <v>488</v>
      </c>
      <c r="C91" s="59" t="s">
        <v>489</v>
      </c>
      <c r="D91" s="59" t="s">
        <v>490</v>
      </c>
      <c r="E91" s="59" t="s">
        <v>204</v>
      </c>
      <c r="F91" s="59"/>
      <c r="G91" s="59" t="s">
        <v>563</v>
      </c>
    </row>
    <row r="92" spans="1:7" x14ac:dyDescent="0.25">
      <c r="A92">
        <v>202488</v>
      </c>
      <c r="B92" s="59" t="s">
        <v>1345</v>
      </c>
      <c r="C92" s="59" t="s">
        <v>632</v>
      </c>
      <c r="D92" s="59" t="s">
        <v>1346</v>
      </c>
      <c r="E92" s="59" t="s">
        <v>205</v>
      </c>
      <c r="F92" s="59"/>
      <c r="G92" s="59" t="s">
        <v>1347</v>
      </c>
    </row>
    <row r="93" spans="1:7" x14ac:dyDescent="0.25">
      <c r="A93" s="59">
        <v>202488</v>
      </c>
      <c r="B93" s="59" t="s">
        <v>373</v>
      </c>
      <c r="C93" s="59" t="s">
        <v>374</v>
      </c>
      <c r="D93" s="59" t="s">
        <v>375</v>
      </c>
      <c r="E93" s="59" t="s">
        <v>204</v>
      </c>
      <c r="F93" s="59"/>
      <c r="G93" s="59" t="s">
        <v>562</v>
      </c>
    </row>
    <row r="94" spans="1:7" x14ac:dyDescent="0.25">
      <c r="A94" s="59">
        <v>202488</v>
      </c>
      <c r="B94" s="59" t="s">
        <v>1348</v>
      </c>
      <c r="C94" s="59" t="s">
        <v>1349</v>
      </c>
      <c r="D94" s="59" t="s">
        <v>1350</v>
      </c>
      <c r="E94" s="59" t="s">
        <v>204</v>
      </c>
      <c r="F94" s="59"/>
      <c r="G94" s="59" t="s">
        <v>1351</v>
      </c>
    </row>
    <row r="95" spans="1:7" x14ac:dyDescent="0.25">
      <c r="A95" s="59">
        <v>202488</v>
      </c>
      <c r="B95" s="59" t="s">
        <v>414</v>
      </c>
      <c r="C95" s="59" t="s">
        <v>415</v>
      </c>
      <c r="D95" s="59" t="s">
        <v>416</v>
      </c>
      <c r="E95" s="59" t="s">
        <v>204</v>
      </c>
      <c r="F95" s="59"/>
      <c r="G95" s="59" t="s">
        <v>563</v>
      </c>
    </row>
    <row r="96" spans="1:7" x14ac:dyDescent="0.25">
      <c r="A96">
        <v>202489</v>
      </c>
      <c r="B96" s="59" t="s">
        <v>631</v>
      </c>
      <c r="C96" s="59" t="s">
        <v>477</v>
      </c>
      <c r="D96" s="59" t="s">
        <v>632</v>
      </c>
      <c r="E96" s="59" t="s">
        <v>204</v>
      </c>
      <c r="F96" s="59"/>
      <c r="G96" s="59" t="s">
        <v>633</v>
      </c>
    </row>
    <row r="97" spans="1:7" x14ac:dyDescent="0.25">
      <c r="A97" s="59">
        <v>202489</v>
      </c>
      <c r="B97" s="59" t="s">
        <v>373</v>
      </c>
      <c r="C97" s="59" t="s">
        <v>374</v>
      </c>
      <c r="D97" s="59" t="s">
        <v>375</v>
      </c>
      <c r="E97" s="59" t="s">
        <v>204</v>
      </c>
      <c r="F97" s="59"/>
      <c r="G97" s="59" t="s">
        <v>562</v>
      </c>
    </row>
    <row r="98" spans="1:7" x14ac:dyDescent="0.25">
      <c r="A98">
        <v>202490</v>
      </c>
      <c r="B98" s="60" t="s">
        <v>1345</v>
      </c>
      <c r="C98" s="60" t="s">
        <v>632</v>
      </c>
      <c r="D98" s="60" t="s">
        <v>1346</v>
      </c>
      <c r="E98" s="60" t="s">
        <v>205</v>
      </c>
      <c r="F98" s="60"/>
      <c r="G98" s="60" t="s">
        <v>1347</v>
      </c>
    </row>
    <row r="99" spans="1:7" x14ac:dyDescent="0.25">
      <c r="A99" s="60">
        <v>202490</v>
      </c>
      <c r="B99" s="60" t="s">
        <v>373</v>
      </c>
      <c r="C99" s="60" t="s">
        <v>374</v>
      </c>
      <c r="D99" s="60" t="s">
        <v>375</v>
      </c>
      <c r="E99" s="60" t="s">
        <v>204</v>
      </c>
      <c r="F99" s="60"/>
      <c r="G99" s="60" t="s">
        <v>562</v>
      </c>
    </row>
    <row r="100" spans="1:7" x14ac:dyDescent="0.25">
      <c r="A100" s="60">
        <v>202490</v>
      </c>
      <c r="B100" s="60" t="s">
        <v>1348</v>
      </c>
      <c r="C100" s="60" t="s">
        <v>1349</v>
      </c>
      <c r="D100" s="60" t="s">
        <v>1350</v>
      </c>
      <c r="E100" s="60" t="s">
        <v>204</v>
      </c>
      <c r="F100" s="60"/>
      <c r="G100" s="60" t="s">
        <v>1351</v>
      </c>
    </row>
    <row r="101" spans="1:7" x14ac:dyDescent="0.25">
      <c r="A101" s="60">
        <v>202490</v>
      </c>
      <c r="B101" t="s">
        <v>1499</v>
      </c>
      <c r="C101" t="s">
        <v>1219</v>
      </c>
      <c r="D101" t="s">
        <v>1500</v>
      </c>
      <c r="E101" s="60" t="s">
        <v>205</v>
      </c>
      <c r="G101" s="60" t="s">
        <v>563</v>
      </c>
    </row>
    <row r="102" spans="1:7" x14ac:dyDescent="0.25">
      <c r="A102">
        <v>202491</v>
      </c>
      <c r="B102" s="60" t="s">
        <v>1345</v>
      </c>
      <c r="C102" s="60" t="s">
        <v>632</v>
      </c>
      <c r="D102" s="60" t="s">
        <v>1346</v>
      </c>
      <c r="E102" s="60" t="s">
        <v>205</v>
      </c>
      <c r="F102" s="60"/>
      <c r="G102" s="60" t="s">
        <v>1347</v>
      </c>
    </row>
    <row r="103" spans="1:7" x14ac:dyDescent="0.25">
      <c r="A103" s="60">
        <v>202491</v>
      </c>
      <c r="B103" s="60" t="s">
        <v>373</v>
      </c>
      <c r="C103" s="60" t="s">
        <v>374</v>
      </c>
      <c r="D103" s="60" t="s">
        <v>375</v>
      </c>
      <c r="E103" s="60" t="s">
        <v>204</v>
      </c>
      <c r="F103" s="60"/>
      <c r="G103" s="60" t="s">
        <v>562</v>
      </c>
    </row>
    <row r="104" spans="1:7" x14ac:dyDescent="0.25">
      <c r="A104" s="60">
        <v>202491</v>
      </c>
      <c r="B104" s="60" t="s">
        <v>1348</v>
      </c>
      <c r="C104" s="60" t="s">
        <v>1349</v>
      </c>
      <c r="D104" s="60" t="s">
        <v>1350</v>
      </c>
      <c r="E104" s="60" t="s">
        <v>204</v>
      </c>
      <c r="F104" s="60"/>
      <c r="G104" s="60" t="s">
        <v>1351</v>
      </c>
    </row>
    <row r="105" spans="1:7" x14ac:dyDescent="0.25">
      <c r="A105" s="60">
        <v>202491</v>
      </c>
      <c r="B105" s="60" t="s">
        <v>807</v>
      </c>
      <c r="C105" s="60" t="s">
        <v>432</v>
      </c>
      <c r="D105" s="60" t="s">
        <v>808</v>
      </c>
      <c r="E105" s="60" t="s">
        <v>205</v>
      </c>
      <c r="F105" s="60"/>
      <c r="G105" s="60" t="s">
        <v>563</v>
      </c>
    </row>
    <row r="106" spans="1:7" x14ac:dyDescent="0.25">
      <c r="A106">
        <v>202492</v>
      </c>
      <c r="B106" s="60" t="s">
        <v>1345</v>
      </c>
      <c r="C106" s="60" t="s">
        <v>632</v>
      </c>
      <c r="D106" s="60" t="s">
        <v>1346</v>
      </c>
      <c r="E106" s="60" t="s">
        <v>205</v>
      </c>
      <c r="F106" s="60"/>
      <c r="G106" s="60" t="s">
        <v>1347</v>
      </c>
    </row>
    <row r="107" spans="1:7" x14ac:dyDescent="0.25">
      <c r="A107" s="60">
        <v>202492</v>
      </c>
      <c r="B107" s="60" t="s">
        <v>373</v>
      </c>
      <c r="C107" s="60" t="s">
        <v>374</v>
      </c>
      <c r="D107" s="60" t="s">
        <v>375</v>
      </c>
      <c r="E107" s="60" t="s">
        <v>204</v>
      </c>
      <c r="F107" s="60"/>
      <c r="G107" s="60" t="s">
        <v>562</v>
      </c>
    </row>
    <row r="108" spans="1:7" x14ac:dyDescent="0.25">
      <c r="A108" s="60">
        <v>202492</v>
      </c>
      <c r="B108" s="60" t="s">
        <v>1348</v>
      </c>
      <c r="C108" s="60" t="s">
        <v>1349</v>
      </c>
      <c r="D108" s="60" t="s">
        <v>1350</v>
      </c>
      <c r="E108" s="60" t="s">
        <v>204</v>
      </c>
      <c r="F108" s="60"/>
      <c r="G108" s="60" t="s">
        <v>1351</v>
      </c>
    </row>
    <row r="109" spans="1:7" x14ac:dyDescent="0.25">
      <c r="A109" s="60">
        <v>202492</v>
      </c>
      <c r="B109" s="60" t="s">
        <v>807</v>
      </c>
      <c r="C109" s="60" t="s">
        <v>432</v>
      </c>
      <c r="D109" s="60" t="s">
        <v>808</v>
      </c>
      <c r="E109" s="60" t="s">
        <v>205</v>
      </c>
      <c r="F109" s="60"/>
      <c r="G109" s="60" t="s">
        <v>563</v>
      </c>
    </row>
    <row r="110" spans="1:7" x14ac:dyDescent="0.25">
      <c r="A110">
        <v>202493</v>
      </c>
      <c r="B110" s="60" t="s">
        <v>1345</v>
      </c>
      <c r="C110" s="60" t="s">
        <v>632</v>
      </c>
      <c r="D110" s="60" t="s">
        <v>1346</v>
      </c>
      <c r="E110" s="60" t="s">
        <v>205</v>
      </c>
      <c r="F110" s="60"/>
      <c r="G110" s="60" t="s">
        <v>1347</v>
      </c>
    </row>
    <row r="111" spans="1:7" x14ac:dyDescent="0.25">
      <c r="A111" s="60">
        <v>202493</v>
      </c>
      <c r="B111" s="60" t="s">
        <v>373</v>
      </c>
      <c r="C111" s="60" t="s">
        <v>374</v>
      </c>
      <c r="D111" s="60" t="s">
        <v>375</v>
      </c>
      <c r="E111" s="60" t="s">
        <v>204</v>
      </c>
      <c r="F111" s="60"/>
      <c r="G111" s="60" t="s">
        <v>562</v>
      </c>
    </row>
    <row r="112" spans="1:7" x14ac:dyDescent="0.25">
      <c r="A112" s="60">
        <v>202493</v>
      </c>
      <c r="B112" s="60" t="s">
        <v>1348</v>
      </c>
      <c r="C112" s="60" t="s">
        <v>1349</v>
      </c>
      <c r="D112" s="60" t="s">
        <v>1350</v>
      </c>
      <c r="E112" s="60" t="s">
        <v>204</v>
      </c>
      <c r="F112" s="60"/>
      <c r="G112" s="60" t="s">
        <v>1351</v>
      </c>
    </row>
    <row r="113" spans="1:7" x14ac:dyDescent="0.25">
      <c r="A113" s="60">
        <v>202493</v>
      </c>
      <c r="B113" s="60" t="s">
        <v>1499</v>
      </c>
      <c r="C113" s="60" t="s">
        <v>1219</v>
      </c>
      <c r="D113" s="60" t="s">
        <v>1500</v>
      </c>
      <c r="E113" s="60" t="s">
        <v>205</v>
      </c>
      <c r="F113" s="60"/>
      <c r="G113" s="60" t="s">
        <v>563</v>
      </c>
    </row>
    <row r="114" spans="1:7" x14ac:dyDescent="0.25">
      <c r="A114">
        <v>202494</v>
      </c>
      <c r="B114" s="60" t="s">
        <v>1345</v>
      </c>
      <c r="C114" s="60" t="s">
        <v>632</v>
      </c>
      <c r="D114" s="60" t="s">
        <v>1346</v>
      </c>
      <c r="E114" s="60" t="s">
        <v>205</v>
      </c>
      <c r="F114" s="60"/>
      <c r="G114" s="60" t="s">
        <v>1347</v>
      </c>
    </row>
    <row r="115" spans="1:7" x14ac:dyDescent="0.25">
      <c r="A115" s="60">
        <v>202494</v>
      </c>
      <c r="B115" s="60" t="s">
        <v>373</v>
      </c>
      <c r="C115" s="60" t="s">
        <v>374</v>
      </c>
      <c r="D115" s="60" t="s">
        <v>375</v>
      </c>
      <c r="E115" s="60" t="s">
        <v>204</v>
      </c>
      <c r="F115" s="60"/>
      <c r="G115" s="60" t="s">
        <v>562</v>
      </c>
    </row>
    <row r="116" spans="1:7" x14ac:dyDescent="0.25">
      <c r="A116" s="60">
        <v>202494</v>
      </c>
      <c r="B116" s="60" t="s">
        <v>1348</v>
      </c>
      <c r="C116" s="60" t="s">
        <v>1349</v>
      </c>
      <c r="D116" s="60" t="s">
        <v>1350</v>
      </c>
      <c r="E116" s="60" t="s">
        <v>204</v>
      </c>
      <c r="F116" s="60"/>
      <c r="G116" s="60" t="s">
        <v>1351</v>
      </c>
    </row>
    <row r="117" spans="1:7" x14ac:dyDescent="0.25">
      <c r="A117" s="60">
        <v>202494</v>
      </c>
      <c r="B117" s="60" t="s">
        <v>414</v>
      </c>
      <c r="C117" s="60" t="s">
        <v>415</v>
      </c>
      <c r="D117" s="60" t="s">
        <v>416</v>
      </c>
      <c r="E117" s="60" t="s">
        <v>204</v>
      </c>
      <c r="F117" s="60"/>
      <c r="G117" s="60" t="s">
        <v>563</v>
      </c>
    </row>
    <row r="118" spans="1:7" x14ac:dyDescent="0.25">
      <c r="A118">
        <v>202495</v>
      </c>
      <c r="B118" s="60" t="s">
        <v>1345</v>
      </c>
      <c r="C118" s="60" t="s">
        <v>632</v>
      </c>
      <c r="D118" s="60" t="s">
        <v>1346</v>
      </c>
      <c r="E118" s="60" t="s">
        <v>205</v>
      </c>
      <c r="F118" s="60"/>
      <c r="G118" s="60" t="s">
        <v>1347</v>
      </c>
    </row>
    <row r="119" spans="1:7" x14ac:dyDescent="0.25">
      <c r="A119" s="60">
        <v>202495</v>
      </c>
      <c r="B119" s="60" t="s">
        <v>373</v>
      </c>
      <c r="C119" s="60" t="s">
        <v>374</v>
      </c>
      <c r="D119" s="60" t="s">
        <v>375</v>
      </c>
      <c r="E119" s="60" t="s">
        <v>204</v>
      </c>
      <c r="F119" s="60"/>
      <c r="G119" s="60" t="s">
        <v>562</v>
      </c>
    </row>
    <row r="120" spans="1:7" x14ac:dyDescent="0.25">
      <c r="A120" s="60">
        <v>202495</v>
      </c>
      <c r="B120" s="60" t="s">
        <v>1348</v>
      </c>
      <c r="C120" s="60" t="s">
        <v>1349</v>
      </c>
      <c r="D120" s="60" t="s">
        <v>1350</v>
      </c>
      <c r="E120" s="60" t="s">
        <v>204</v>
      </c>
      <c r="F120" s="60"/>
      <c r="G120" s="60" t="s">
        <v>1351</v>
      </c>
    </row>
    <row r="121" spans="1:7" x14ac:dyDescent="0.25">
      <c r="A121" s="60">
        <v>202495</v>
      </c>
      <c r="B121" s="60" t="s">
        <v>414</v>
      </c>
      <c r="C121" s="60" t="s">
        <v>415</v>
      </c>
      <c r="D121" s="60" t="s">
        <v>416</v>
      </c>
      <c r="E121" s="60" t="s">
        <v>204</v>
      </c>
      <c r="F121" s="60"/>
      <c r="G121" s="60" t="s">
        <v>563</v>
      </c>
    </row>
    <row r="122" spans="1:7" x14ac:dyDescent="0.25">
      <c r="A122">
        <v>202496</v>
      </c>
      <c r="B122" s="60" t="s">
        <v>1345</v>
      </c>
      <c r="C122" s="60" t="s">
        <v>632</v>
      </c>
      <c r="D122" s="60" t="s">
        <v>1346</v>
      </c>
      <c r="E122" s="60" t="s">
        <v>205</v>
      </c>
      <c r="F122" s="60"/>
      <c r="G122" s="60" t="s">
        <v>1347</v>
      </c>
    </row>
    <row r="123" spans="1:7" x14ac:dyDescent="0.25">
      <c r="A123">
        <v>202496</v>
      </c>
      <c r="B123" s="60" t="s">
        <v>373</v>
      </c>
      <c r="C123" s="60" t="s">
        <v>374</v>
      </c>
      <c r="D123" s="60" t="s">
        <v>375</v>
      </c>
      <c r="E123" s="60" t="s">
        <v>204</v>
      </c>
      <c r="F123" s="60"/>
      <c r="G123" s="60" t="s">
        <v>562</v>
      </c>
    </row>
    <row r="124" spans="1:7" x14ac:dyDescent="0.25">
      <c r="A124" s="60">
        <v>202496</v>
      </c>
      <c r="B124" s="60" t="s">
        <v>1348</v>
      </c>
      <c r="C124" s="60" t="s">
        <v>1349</v>
      </c>
      <c r="D124" s="60" t="s">
        <v>1350</v>
      </c>
      <c r="E124" s="60" t="s">
        <v>204</v>
      </c>
      <c r="F124" s="60"/>
      <c r="G124" s="60" t="s">
        <v>1351</v>
      </c>
    </row>
    <row r="125" spans="1:7" x14ac:dyDescent="0.25">
      <c r="A125">
        <v>202498</v>
      </c>
      <c r="B125" s="60" t="s">
        <v>373</v>
      </c>
      <c r="C125" s="60" t="s">
        <v>374</v>
      </c>
      <c r="D125" s="60" t="s">
        <v>375</v>
      </c>
      <c r="E125" s="60" t="s">
        <v>204</v>
      </c>
      <c r="F125" s="60"/>
      <c r="G125" s="60" t="s">
        <v>562</v>
      </c>
    </row>
    <row r="126" spans="1:7" x14ac:dyDescent="0.25">
      <c r="A126" s="60">
        <v>202498</v>
      </c>
      <c r="B126" s="60" t="s">
        <v>1348</v>
      </c>
      <c r="C126" s="60" t="s">
        <v>1349</v>
      </c>
      <c r="D126" s="60" t="s">
        <v>1350</v>
      </c>
      <c r="E126" s="60" t="s">
        <v>204</v>
      </c>
      <c r="F126" s="60"/>
      <c r="G126" s="60" t="s">
        <v>1351</v>
      </c>
    </row>
    <row r="127" spans="1:7" x14ac:dyDescent="0.25">
      <c r="A127">
        <v>202499</v>
      </c>
      <c r="B127" s="61" t="s">
        <v>373</v>
      </c>
      <c r="C127" s="61" t="s">
        <v>374</v>
      </c>
      <c r="D127" s="61" t="s">
        <v>375</v>
      </c>
      <c r="E127" s="61" t="s">
        <v>204</v>
      </c>
      <c r="F127" s="61"/>
      <c r="G127" s="61" t="s">
        <v>562</v>
      </c>
    </row>
    <row r="128" spans="1:7" x14ac:dyDescent="0.25">
      <c r="A128">
        <v>202499</v>
      </c>
      <c r="B128" s="61" t="s">
        <v>1348</v>
      </c>
      <c r="C128" s="61" t="s">
        <v>1349</v>
      </c>
      <c r="D128" s="61" t="s">
        <v>1350</v>
      </c>
      <c r="E128" s="61" t="s">
        <v>204</v>
      </c>
      <c r="F128" s="61"/>
      <c r="G128" s="61" t="s">
        <v>1351</v>
      </c>
    </row>
    <row r="129" spans="1:7" x14ac:dyDescent="0.25">
      <c r="A129">
        <v>2024100</v>
      </c>
      <c r="B129" s="61" t="s">
        <v>373</v>
      </c>
      <c r="C129" s="61" t="s">
        <v>374</v>
      </c>
      <c r="D129" s="61" t="s">
        <v>375</v>
      </c>
      <c r="E129" s="61" t="s">
        <v>204</v>
      </c>
      <c r="F129" s="61"/>
      <c r="G129" s="61" t="s">
        <v>562</v>
      </c>
    </row>
    <row r="130" spans="1:7" x14ac:dyDescent="0.25">
      <c r="A130" s="61">
        <v>2024100</v>
      </c>
      <c r="B130" s="61" t="s">
        <v>1348</v>
      </c>
      <c r="C130" s="61" t="s">
        <v>1349</v>
      </c>
      <c r="D130" s="61" t="s">
        <v>1350</v>
      </c>
      <c r="E130" s="61" t="s">
        <v>204</v>
      </c>
      <c r="F130" s="61"/>
      <c r="G130" s="61" t="s">
        <v>1351</v>
      </c>
    </row>
    <row r="131" spans="1:7" x14ac:dyDescent="0.25">
      <c r="A131">
        <v>2024101</v>
      </c>
      <c r="B131" s="61" t="s">
        <v>373</v>
      </c>
      <c r="C131" s="61" t="s">
        <v>374</v>
      </c>
      <c r="D131" s="61" t="s">
        <v>375</v>
      </c>
      <c r="E131" s="61" t="s">
        <v>204</v>
      </c>
      <c r="F131" s="61"/>
      <c r="G131" s="61" t="s">
        <v>562</v>
      </c>
    </row>
    <row r="132" spans="1:7" x14ac:dyDescent="0.25">
      <c r="A132">
        <v>2024101</v>
      </c>
      <c r="B132" s="61" t="s">
        <v>1348</v>
      </c>
      <c r="C132" s="61" t="s">
        <v>1349</v>
      </c>
      <c r="D132" s="61" t="s">
        <v>1350</v>
      </c>
      <c r="E132" s="61" t="s">
        <v>204</v>
      </c>
      <c r="F132" s="61"/>
      <c r="G132" s="61" t="s">
        <v>1351</v>
      </c>
    </row>
    <row r="133" spans="1:7" x14ac:dyDescent="0.25">
      <c r="A133">
        <v>2024102</v>
      </c>
      <c r="B133" s="61" t="s">
        <v>373</v>
      </c>
      <c r="C133" s="61" t="s">
        <v>374</v>
      </c>
      <c r="D133" s="61" t="s">
        <v>375</v>
      </c>
      <c r="E133" s="61" t="s">
        <v>204</v>
      </c>
      <c r="F133" s="61"/>
      <c r="G133" s="61" t="s">
        <v>562</v>
      </c>
    </row>
    <row r="134" spans="1:7" x14ac:dyDescent="0.25">
      <c r="A134" s="61">
        <v>2024102</v>
      </c>
      <c r="B134" s="61" t="s">
        <v>1348</v>
      </c>
      <c r="C134" s="61" t="s">
        <v>1349</v>
      </c>
      <c r="D134" s="61" t="s">
        <v>1350</v>
      </c>
      <c r="E134" s="61" t="s">
        <v>204</v>
      </c>
      <c r="F134" s="61"/>
      <c r="G134" s="61" t="s">
        <v>1351</v>
      </c>
    </row>
    <row r="135" spans="1:7" x14ac:dyDescent="0.25">
      <c r="A135">
        <v>2024103</v>
      </c>
      <c r="B135" s="61" t="s">
        <v>373</v>
      </c>
      <c r="C135" s="61" t="s">
        <v>374</v>
      </c>
      <c r="D135" s="61" t="s">
        <v>375</v>
      </c>
      <c r="E135" s="61" t="s">
        <v>204</v>
      </c>
      <c r="F135" s="61"/>
      <c r="G135" s="61" t="s">
        <v>562</v>
      </c>
    </row>
    <row r="136" spans="1:7" x14ac:dyDescent="0.25">
      <c r="A136" s="61">
        <v>2024103</v>
      </c>
      <c r="B136" s="61" t="s">
        <v>1348</v>
      </c>
      <c r="C136" s="61" t="s">
        <v>1349</v>
      </c>
      <c r="D136" s="61" t="s">
        <v>1350</v>
      </c>
      <c r="E136" s="61" t="s">
        <v>204</v>
      </c>
      <c r="F136" s="61"/>
      <c r="G136" s="61" t="s">
        <v>1351</v>
      </c>
    </row>
    <row r="137" spans="1:7" x14ac:dyDescent="0.25">
      <c r="A137">
        <v>2024104</v>
      </c>
      <c r="B137" s="61" t="s">
        <v>373</v>
      </c>
      <c r="C137" s="61" t="s">
        <v>374</v>
      </c>
      <c r="D137" s="61" t="s">
        <v>375</v>
      </c>
      <c r="E137" s="61" t="s">
        <v>204</v>
      </c>
      <c r="F137" s="61"/>
      <c r="G137" s="61" t="s">
        <v>562</v>
      </c>
    </row>
    <row r="138" spans="1:7" x14ac:dyDescent="0.25">
      <c r="A138" s="61">
        <v>2024104</v>
      </c>
      <c r="B138" s="61" t="s">
        <v>1348</v>
      </c>
      <c r="C138" s="61" t="s">
        <v>1349</v>
      </c>
      <c r="D138" s="61" t="s">
        <v>1350</v>
      </c>
      <c r="E138" s="61" t="s">
        <v>204</v>
      </c>
      <c r="F138" s="61"/>
      <c r="G138" s="61" t="s">
        <v>1351</v>
      </c>
    </row>
    <row r="139" spans="1:7" x14ac:dyDescent="0.25">
      <c r="A139" s="61">
        <v>2024104</v>
      </c>
      <c r="B139" t="s">
        <v>1592</v>
      </c>
      <c r="C139" t="s">
        <v>758</v>
      </c>
      <c r="D139" t="s">
        <v>1593</v>
      </c>
      <c r="E139" s="61" t="s">
        <v>204</v>
      </c>
      <c r="G139" s="61" t="s">
        <v>563</v>
      </c>
    </row>
    <row r="140" spans="1:7" x14ac:dyDescent="0.25">
      <c r="A140">
        <v>2024105</v>
      </c>
      <c r="B140" s="63" t="s">
        <v>373</v>
      </c>
      <c r="C140" s="63" t="s">
        <v>374</v>
      </c>
      <c r="D140" s="63" t="s">
        <v>375</v>
      </c>
      <c r="E140" s="63" t="s">
        <v>204</v>
      </c>
      <c r="F140" s="63"/>
      <c r="G140" s="63" t="s">
        <v>562</v>
      </c>
    </row>
    <row r="141" spans="1:7" x14ac:dyDescent="0.25">
      <c r="A141">
        <v>2024105</v>
      </c>
      <c r="B141" s="63" t="s">
        <v>1348</v>
      </c>
      <c r="C141" s="63" t="s">
        <v>1349</v>
      </c>
      <c r="D141" s="63" t="s">
        <v>1350</v>
      </c>
      <c r="E141" s="63" t="s">
        <v>204</v>
      </c>
      <c r="F141" s="63"/>
      <c r="G141" s="63" t="s">
        <v>1351</v>
      </c>
    </row>
    <row r="142" spans="1:7" x14ac:dyDescent="0.25">
      <c r="A142">
        <v>2024106</v>
      </c>
      <c r="B142" s="63" t="s">
        <v>373</v>
      </c>
      <c r="C142" s="63" t="s">
        <v>374</v>
      </c>
      <c r="D142" s="63" t="s">
        <v>375</v>
      </c>
      <c r="E142" s="63" t="s">
        <v>204</v>
      </c>
      <c r="F142" s="63"/>
      <c r="G142" s="63" t="s">
        <v>562</v>
      </c>
    </row>
    <row r="143" spans="1:7" x14ac:dyDescent="0.25">
      <c r="A143" s="63">
        <v>2024106</v>
      </c>
      <c r="B143" s="63" t="s">
        <v>1348</v>
      </c>
      <c r="C143" s="63" t="s">
        <v>1349</v>
      </c>
      <c r="D143" s="63" t="s">
        <v>1350</v>
      </c>
      <c r="E143" s="63" t="s">
        <v>204</v>
      </c>
      <c r="F143" s="63"/>
      <c r="G143" s="63" t="s">
        <v>1351</v>
      </c>
    </row>
    <row r="144" spans="1:7" x14ac:dyDescent="0.25">
      <c r="A144">
        <v>2024107</v>
      </c>
      <c r="B144" s="63" t="s">
        <v>373</v>
      </c>
      <c r="C144" s="63" t="s">
        <v>374</v>
      </c>
      <c r="D144" s="63" t="s">
        <v>375</v>
      </c>
      <c r="E144" s="63" t="s">
        <v>204</v>
      </c>
      <c r="F144" s="63"/>
      <c r="G144" s="63" t="s">
        <v>562</v>
      </c>
    </row>
    <row r="145" spans="1:7" x14ac:dyDescent="0.25">
      <c r="A145" s="63">
        <v>2024107</v>
      </c>
      <c r="B145" s="63" t="s">
        <v>1348</v>
      </c>
      <c r="C145" s="63" t="s">
        <v>1349</v>
      </c>
      <c r="D145" s="63" t="s">
        <v>1350</v>
      </c>
      <c r="E145" s="63" t="s">
        <v>204</v>
      </c>
      <c r="F145" s="63"/>
      <c r="G145" s="63" t="s">
        <v>1351</v>
      </c>
    </row>
    <row r="146" spans="1:7" x14ac:dyDescent="0.25">
      <c r="A146">
        <v>2024109</v>
      </c>
      <c r="B146" s="63" t="s">
        <v>1345</v>
      </c>
      <c r="C146" s="63" t="s">
        <v>632</v>
      </c>
      <c r="D146" s="63" t="s">
        <v>1346</v>
      </c>
      <c r="E146" s="63" t="s">
        <v>205</v>
      </c>
      <c r="F146" s="63"/>
      <c r="G146" s="63" t="s">
        <v>1347</v>
      </c>
    </row>
    <row r="147" spans="1:7" x14ac:dyDescent="0.25">
      <c r="A147" s="63">
        <v>2024109</v>
      </c>
      <c r="B147" s="63" t="s">
        <v>373</v>
      </c>
      <c r="C147" s="63" t="s">
        <v>374</v>
      </c>
      <c r="D147" s="63" t="s">
        <v>375</v>
      </c>
      <c r="E147" s="63" t="s">
        <v>204</v>
      </c>
      <c r="F147" s="63"/>
      <c r="G147" s="63" t="s">
        <v>562</v>
      </c>
    </row>
    <row r="148" spans="1:7" x14ac:dyDescent="0.25">
      <c r="A148" s="63">
        <v>2024109</v>
      </c>
      <c r="B148" s="63" t="s">
        <v>1348</v>
      </c>
      <c r="C148" s="63" t="s">
        <v>1349</v>
      </c>
      <c r="D148" s="63" t="s">
        <v>1350</v>
      </c>
      <c r="E148" s="63" t="s">
        <v>204</v>
      </c>
      <c r="F148" s="63"/>
      <c r="G148" s="63" t="s">
        <v>1351</v>
      </c>
    </row>
  </sheetData>
  <dataValidations count="2">
    <dataValidation type="list" allowBlank="1" showErrorMessage="1" sqref="E149:E201">
      <formula1>Hidden_1_Tabla_5748324</formula1>
    </dataValidation>
    <dataValidation type="list" allowBlank="1" showErrorMessage="1" sqref="E4:E148">
      <formula1>Hidden_1_Tabla_5748314</formula1>
    </dataValidation>
  </dataValidations>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M28" sqref="M28"/>
    </sheetView>
  </sheetViews>
  <sheetFormatPr baseColWidth="10" defaultColWidth="9.140625" defaultRowHeight="15" x14ac:dyDescent="0.25"/>
  <sheetData>
    <row r="1" spans="1:1" x14ac:dyDescent="0.25">
      <c r="A1" t="s">
        <v>204</v>
      </c>
    </row>
    <row r="2" spans="1:1" x14ac:dyDescent="0.25">
      <c r="A2" t="s">
        <v>205</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zoomScale="130" zoomScaleNormal="130" workbookViewId="0">
      <selection activeCell="B16" sqref="B16"/>
    </sheetView>
  </sheetViews>
  <sheetFormatPr baseColWidth="10" defaultColWidth="9.140625" defaultRowHeight="15" x14ac:dyDescent="0.25"/>
  <cols>
    <col min="1" max="1" width="3.42578125" bestFit="1" customWidth="1"/>
    <col min="2" max="2" width="58" bestFit="1" customWidth="1"/>
    <col min="3" max="3" width="62.85546875" bestFit="1" customWidth="1"/>
    <col min="4" max="4" width="64.28515625" bestFit="1" customWidth="1"/>
  </cols>
  <sheetData>
    <row r="1" spans="1:4" hidden="1" x14ac:dyDescent="0.25">
      <c r="B1" t="s">
        <v>10</v>
      </c>
      <c r="C1" t="s">
        <v>10</v>
      </c>
      <c r="D1" t="s">
        <v>10</v>
      </c>
    </row>
    <row r="2" spans="1:4" hidden="1" x14ac:dyDescent="0.25">
      <c r="B2" t="s">
        <v>345</v>
      </c>
      <c r="C2" t="s">
        <v>346</v>
      </c>
      <c r="D2" t="s">
        <v>347</v>
      </c>
    </row>
    <row r="3" spans="1:4" x14ac:dyDescent="0.25">
      <c r="A3" s="1" t="s">
        <v>314</v>
      </c>
      <c r="B3" s="1" t="s">
        <v>348</v>
      </c>
      <c r="C3" s="1" t="s">
        <v>349</v>
      </c>
      <c r="D3" s="1" t="s">
        <v>350</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topLeftCell="A3" zoomScale="130" zoomScaleNormal="130" zoomScaleSheetLayoutView="145" workbookViewId="0">
      <selection activeCell="A16" sqref="A16"/>
    </sheetView>
  </sheetViews>
  <sheetFormatPr baseColWidth="10" defaultColWidth="9.140625" defaultRowHeight="15" x14ac:dyDescent="0.25"/>
  <cols>
    <col min="1" max="1" width="13.7109375" customWidth="1"/>
    <col min="2" max="2" width="23" bestFit="1" customWidth="1"/>
  </cols>
  <sheetData>
    <row r="1" spans="1:2" hidden="1" x14ac:dyDescent="0.25">
      <c r="B1" t="s">
        <v>7</v>
      </c>
    </row>
    <row r="2" spans="1:2" hidden="1" x14ac:dyDescent="0.25">
      <c r="B2" t="s">
        <v>351</v>
      </c>
    </row>
    <row r="3" spans="1:2" x14ac:dyDescent="0.25">
      <c r="A3" s="1" t="s">
        <v>314</v>
      </c>
      <c r="B3" s="1" t="s">
        <v>352</v>
      </c>
    </row>
    <row r="4" spans="1:2" x14ac:dyDescent="0.25">
      <c r="A4">
        <v>202401</v>
      </c>
      <c r="B4" t="s">
        <v>395</v>
      </c>
    </row>
    <row r="5" spans="1:2" x14ac:dyDescent="0.25">
      <c r="A5">
        <v>202402</v>
      </c>
      <c r="B5" t="s">
        <v>425</v>
      </c>
    </row>
    <row r="6" spans="1:2" x14ac:dyDescent="0.25">
      <c r="A6">
        <v>202407</v>
      </c>
      <c r="B6" t="s">
        <v>500</v>
      </c>
    </row>
    <row r="7" spans="1:2" x14ac:dyDescent="0.25">
      <c r="A7">
        <v>202408</v>
      </c>
      <c r="B7" t="s">
        <v>514</v>
      </c>
    </row>
    <row r="8" spans="1:2" x14ac:dyDescent="0.25">
      <c r="A8">
        <v>202409</v>
      </c>
      <c r="B8" t="s">
        <v>522</v>
      </c>
    </row>
    <row r="9" spans="1:2" x14ac:dyDescent="0.25">
      <c r="A9">
        <v>202410</v>
      </c>
      <c r="B9" t="s">
        <v>535</v>
      </c>
    </row>
    <row r="10" spans="1:2" x14ac:dyDescent="0.25">
      <c r="A10">
        <v>202411</v>
      </c>
      <c r="B10" t="s">
        <v>551</v>
      </c>
    </row>
    <row r="11" spans="1:2" x14ac:dyDescent="0.25">
      <c r="A11">
        <v>202414</v>
      </c>
      <c r="B11" t="s">
        <v>602</v>
      </c>
    </row>
    <row r="12" spans="1:2" x14ac:dyDescent="0.25">
      <c r="A12">
        <v>202420</v>
      </c>
      <c r="B12" t="s">
        <v>602</v>
      </c>
    </row>
    <row r="13" spans="1:2" x14ac:dyDescent="0.25">
      <c r="A13">
        <v>202421</v>
      </c>
      <c r="B13" t="s">
        <v>602</v>
      </c>
    </row>
  </sheetData>
  <pageMargins left="0.7" right="0.7" top="0.75" bottom="0.75" header="0.3" footer="0.3"/>
  <pageSetup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
  <sheetViews>
    <sheetView topLeftCell="A3" zoomScale="145" zoomScaleNormal="145" workbookViewId="0">
      <selection activeCell="A5" sqref="A5"/>
    </sheetView>
  </sheetViews>
  <sheetFormatPr baseColWidth="10" defaultColWidth="9.140625" defaultRowHeight="15" x14ac:dyDescent="0.25"/>
  <cols>
    <col min="1" max="1" width="11.28515625" customWidth="1"/>
    <col min="2" max="2" width="35.7109375" bestFit="1" customWidth="1"/>
    <col min="3" max="3" width="50.140625" bestFit="1" customWidth="1"/>
    <col min="4" max="4" width="58" bestFit="1" customWidth="1"/>
    <col min="5" max="5" width="76.140625" bestFit="1" customWidth="1"/>
  </cols>
  <sheetData>
    <row r="1" spans="1:5" hidden="1" x14ac:dyDescent="0.25">
      <c r="B1" t="s">
        <v>7</v>
      </c>
      <c r="C1" t="s">
        <v>10</v>
      </c>
      <c r="D1" t="s">
        <v>8</v>
      </c>
      <c r="E1" t="s">
        <v>11</v>
      </c>
    </row>
    <row r="2" spans="1:5" hidden="1" x14ac:dyDescent="0.25">
      <c r="B2" t="s">
        <v>353</v>
      </c>
      <c r="C2" t="s">
        <v>354</v>
      </c>
      <c r="D2" t="s">
        <v>355</v>
      </c>
      <c r="E2" t="s">
        <v>356</v>
      </c>
    </row>
    <row r="3" spans="1:5" x14ac:dyDescent="0.25">
      <c r="A3" s="1" t="s">
        <v>314</v>
      </c>
      <c r="B3" s="1" t="s">
        <v>357</v>
      </c>
      <c r="C3" s="1" t="s">
        <v>358</v>
      </c>
      <c r="D3" s="1" t="s">
        <v>359</v>
      </c>
      <c r="E3" s="1" t="s">
        <v>360</v>
      </c>
    </row>
    <row r="4" spans="1:5" x14ac:dyDescent="0.25">
      <c r="A4">
        <v>202481</v>
      </c>
      <c r="B4" t="s">
        <v>1400</v>
      </c>
      <c r="C4" t="s">
        <v>1401</v>
      </c>
      <c r="D4" s="58">
        <v>45603</v>
      </c>
    </row>
    <row r="5" spans="1:5" x14ac:dyDescent="0.25">
      <c r="A5">
        <v>202487</v>
      </c>
      <c r="B5" t="s">
        <v>1467</v>
      </c>
      <c r="C5" t="s">
        <v>1468</v>
      </c>
      <c r="D5" s="58">
        <v>45638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Reporte de Formatos</vt:lpstr>
      <vt:lpstr>Hidden_1</vt:lpstr>
      <vt:lpstr>Hidden_2</vt:lpstr>
      <vt:lpstr>Hidden_3</vt:lpstr>
      <vt:lpstr>Hidden_4</vt:lpstr>
      <vt:lpstr>Hidden_5</vt:lpstr>
      <vt:lpstr>Hidden_6</vt:lpstr>
      <vt:lpstr>Hidden_7</vt:lpstr>
      <vt:lpstr>Hidden_8</vt:lpstr>
      <vt:lpstr>Hidden_9</vt:lpstr>
      <vt:lpstr>Hidden_10</vt:lpstr>
      <vt:lpstr>Hidden_11</vt:lpstr>
      <vt:lpstr>Tabla_574803</vt:lpstr>
      <vt:lpstr>Hidden_1_Tabla_574803</vt:lpstr>
      <vt:lpstr>Tabla_574830</vt:lpstr>
      <vt:lpstr>Hidden_1_Tabla_574830</vt:lpstr>
      <vt:lpstr>Tabla_574831</vt:lpstr>
      <vt:lpstr>Hidden_1_Tabla_574831</vt:lpstr>
      <vt:lpstr>Tabla_574832</vt:lpstr>
      <vt:lpstr>Hidden_1_Tabla_574832</vt:lpstr>
      <vt:lpstr>Tabla_574800</vt:lpstr>
      <vt:lpstr>Tabla_574833</vt:lpstr>
      <vt:lpstr>Tabla_574834</vt:lpstr>
      <vt:lpstr>Hidden_1_Tabla_5748034</vt:lpstr>
      <vt:lpstr>Hidden_1_Tabla_5748304</vt:lpstr>
      <vt:lpstr>Hidden_1_Tabla_5748314</vt:lpstr>
      <vt:lpstr>Hidden_1_Tabla_5748324</vt:lpstr>
      <vt:lpstr>Hidden_1075</vt:lpstr>
      <vt:lpstr>Hidden_1176</vt:lpstr>
      <vt:lpstr>Hidden_13</vt:lpstr>
      <vt:lpstr>Hidden_24</vt:lpstr>
      <vt:lpstr>Hidden_35</vt:lpstr>
      <vt:lpstr>Hidden_47</vt:lpstr>
      <vt:lpstr>Hidden_525</vt:lpstr>
      <vt:lpstr>Hidden_629</vt:lpstr>
      <vt:lpstr>Hidden_733</vt:lpstr>
      <vt:lpstr>Hidden_840</vt:lpstr>
      <vt:lpstr>Hidden_968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Shelma Osuna Ramos</cp:lastModifiedBy>
  <dcterms:created xsi:type="dcterms:W3CDTF">2024-04-04T20:46:39Z</dcterms:created>
  <dcterms:modified xsi:type="dcterms:W3CDTF">2025-02-12T20:07:09Z</dcterms:modified>
</cp:coreProperties>
</file>