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0" activeTab="0"/>
  </bookViews>
  <sheets>
    <sheet name="Reporte de Formatos" sheetId="1" r:id="rId1"/>
    <sheet name="hidden1" sheetId="2" r:id="rId2"/>
    <sheet name="hidden2" sheetId="3" r:id="rId3"/>
    <sheet name="Tabla 48873" sheetId="4" r:id="rId4"/>
    <sheet name="Tabla 48888" sheetId="5" r:id="rId5"/>
    <sheet name="Tabla 48864" sheetId="6" r:id="rId6"/>
    <sheet name="Tabla 48882" sheetId="7" r:id="rId7"/>
  </sheets>
  <externalReferences>
    <externalReference r:id="rId10"/>
  </externalReference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<sst xmlns="http://schemas.openxmlformats.org/spreadsheetml/2006/main" count="1005" uniqueCount="344">
  <si>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</si>
  <si>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</si>
  <si>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</si>
  <si>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</si>
  <si>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</si>
  <si>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</si>
  <si>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</si>
  <si>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</si>
  <si>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</si>
  <si>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</si>
  <si>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</si>
  <si>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24683</t>
  </si>
  <si>
    <t>TITULO</t>
  </si>
  <si>
    <t>NOMBRE CORTO</t>
  </si>
  <si>
    <t>DESCRIPCION</t>
  </si>
  <si>
    <t>Remuneración bruta y neta</t>
  </si>
  <si>
    <t>LTAIPBCSFVIII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</si>
  <si>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</si>
  <si>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</si>
  <si>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</si>
  <si>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</si>
  <si>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</si>
  <si>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</si>
  <si>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</si>
  <si>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</si>
  <si>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</si>
  <si>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</si>
  <si>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48880</t>
  </si>
  <si>
    <t>48869</t>
  </si>
  <si>
    <t>48863</t>
  </si>
  <si>
    <t>48884</t>
  </si>
  <si>
    <t>48883</t>
  </si>
  <si>
    <t>48862</t>
  </si>
  <si>
    <t>48866</t>
  </si>
  <si>
    <t>48855</t>
  </si>
  <si>
    <t>48867</t>
  </si>
  <si>
    <t>48873</t>
  </si>
  <si>
    <t>48879</t>
  </si>
  <si>
    <t>48856</t>
  </si>
  <si>
    <t>48888</t>
  </si>
  <si>
    <t>48864</t>
  </si>
  <si>
    <t>48889</t>
  </si>
  <si>
    <t>48868</t>
  </si>
  <si>
    <t>48882</t>
  </si>
  <si>
    <t>48870</t>
  </si>
  <si>
    <t>48871</t>
  </si>
  <si>
    <t>48865</t>
  </si>
  <si>
    <t>48886</t>
  </si>
  <si>
    <t>48885</t>
  </si>
  <si>
    <t>48857</t>
  </si>
  <si>
    <t>48874</t>
  </si>
  <si>
    <t>48858</t>
  </si>
  <si>
    <t>48876</t>
  </si>
  <si>
    <t>48890</t>
  </si>
  <si>
    <t>48881</t>
  </si>
  <si>
    <t>48859</t>
  </si>
  <si>
    <t>48887</t>
  </si>
  <si>
    <t>48891</t>
  </si>
  <si>
    <t>48860</t>
  </si>
  <si>
    <t>48875</t>
  </si>
  <si>
    <t>48854</t>
  </si>
  <si>
    <t>48878</t>
  </si>
  <si>
    <t>48872</t>
  </si>
  <si>
    <t>Tabla Campos</t>
  </si>
  <si>
    <t>Tipo de integrante del Sujeto obligado</t>
  </si>
  <si>
    <t xml:space="preserve">Clave o nivel del puesto 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</si>
  <si>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</si>
  <si>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</si>
  <si>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</si>
  <si>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</si>
  <si>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</si>
  <si>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</si>
  <si>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</si>
  <si>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</si>
  <si>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</si>
  <si>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</si>
  <si>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5323</t>
  </si>
  <si>
    <t>5324</t>
  </si>
  <si>
    <t>5325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</si>
  <si>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</si>
  <si>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</si>
  <si>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</si>
  <si>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</si>
  <si>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</si>
  <si>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</si>
  <si>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5329</t>
  </si>
  <si>
    <t>5330</t>
  </si>
  <si>
    <t>5331</t>
  </si>
  <si>
    <t>Moneda (especifique)</t>
  </si>
  <si>
    <t>Sistemas de compensación</t>
  </si>
  <si>
    <t>5320</t>
  </si>
  <si>
    <t>5321</t>
  </si>
  <si>
    <t>5322</t>
  </si>
  <si>
    <t>Sistema de compensación</t>
  </si>
  <si>
    <t>Gratificaciones.</t>
  </si>
  <si>
    <t>Primas</t>
  </si>
  <si>
    <t>5326</t>
  </si>
  <si>
    <t>5327</t>
  </si>
  <si>
    <t>5328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</si>
  <si>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</si>
  <si>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</si>
  <si>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</si>
  <si>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</si>
  <si>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</si>
  <si>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</si>
  <si>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</si>
  <si>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</si>
  <si>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</si>
  <si>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</si>
  <si>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</si>
  <si>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</si>
  <si>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</si>
  <si>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</si>
  <si>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Patricia Victoria</t>
  </si>
  <si>
    <t xml:space="preserve">Arellano </t>
  </si>
  <si>
    <t xml:space="preserve">Licona </t>
  </si>
  <si>
    <t>Brontis Xavier</t>
  </si>
  <si>
    <t xml:space="preserve">Anaya </t>
  </si>
  <si>
    <t xml:space="preserve">Torres </t>
  </si>
  <si>
    <t>Blanca Angélica</t>
  </si>
  <si>
    <t>Andrade</t>
  </si>
  <si>
    <t xml:space="preserve"> Hernández </t>
  </si>
  <si>
    <t>Karla Zitlalix</t>
  </si>
  <si>
    <t>Arias</t>
  </si>
  <si>
    <t xml:space="preserve">Esparza </t>
  </si>
  <si>
    <t>Ivanna Fernanda</t>
  </si>
  <si>
    <t>Arredondo</t>
  </si>
  <si>
    <t>Nájera</t>
  </si>
  <si>
    <t>Luis Guillermo</t>
  </si>
  <si>
    <t>Campos</t>
  </si>
  <si>
    <t>Saucedo</t>
  </si>
  <si>
    <t>Eugenio</t>
  </si>
  <si>
    <t xml:space="preserve">Collins </t>
  </si>
  <si>
    <t xml:space="preserve">Sanchez </t>
  </si>
  <si>
    <t>Alondra</t>
  </si>
  <si>
    <t xml:space="preserve">Costich </t>
  </si>
  <si>
    <t>Olvera</t>
  </si>
  <si>
    <t>Ana Malibeth</t>
  </si>
  <si>
    <t>Cota</t>
  </si>
  <si>
    <t>Albañez</t>
  </si>
  <si>
    <t>Beatriz Isabel</t>
  </si>
  <si>
    <t>Romero</t>
  </si>
  <si>
    <t>Flor De Maria</t>
  </si>
  <si>
    <t>Salcido</t>
  </si>
  <si>
    <t>Blanca Esthela</t>
  </si>
  <si>
    <t xml:space="preserve">Cota Torres </t>
  </si>
  <si>
    <t>Yesica Guadalupe</t>
  </si>
  <si>
    <t>Cruz</t>
  </si>
  <si>
    <t>España</t>
  </si>
  <si>
    <t>Papik Valentin</t>
  </si>
  <si>
    <t>Delgado</t>
  </si>
  <si>
    <t>Murillo</t>
  </si>
  <si>
    <t>Marisol</t>
  </si>
  <si>
    <t>Diaz</t>
  </si>
  <si>
    <t>Bertha Judith</t>
  </si>
  <si>
    <t>Escobar</t>
  </si>
  <si>
    <t xml:space="preserve">Virgilio </t>
  </si>
  <si>
    <t>Escogido</t>
  </si>
  <si>
    <t>Flores</t>
  </si>
  <si>
    <t>Yazmin Guadalupe</t>
  </si>
  <si>
    <t>Álvarez</t>
  </si>
  <si>
    <t xml:space="preserve"> Cristo</t>
  </si>
  <si>
    <t>Gaynor</t>
  </si>
  <si>
    <t>Zamora</t>
  </si>
  <si>
    <t>Alberto</t>
  </si>
  <si>
    <t>Gonzalez</t>
  </si>
  <si>
    <t>Bareño</t>
  </si>
  <si>
    <t>Daniel</t>
  </si>
  <si>
    <t>Hernández</t>
  </si>
  <si>
    <t>Asencio</t>
  </si>
  <si>
    <t>Alexis</t>
  </si>
  <si>
    <t>Carbajal</t>
  </si>
  <si>
    <t>Erasmo</t>
  </si>
  <si>
    <t>Ramos</t>
  </si>
  <si>
    <t>David Alejandro</t>
  </si>
  <si>
    <t>Leal</t>
  </si>
  <si>
    <t>Mora</t>
  </si>
  <si>
    <t>Cinthia María</t>
  </si>
  <si>
    <t>León</t>
  </si>
  <si>
    <t>Tapiz</t>
  </si>
  <si>
    <t>Héctor Armando</t>
  </si>
  <si>
    <t>López</t>
  </si>
  <si>
    <t>Madero</t>
  </si>
  <si>
    <t>Antonio Edmundo</t>
  </si>
  <si>
    <t>Lucero</t>
  </si>
  <si>
    <t>Parra</t>
  </si>
  <si>
    <t>Angélica Hayde</t>
  </si>
  <si>
    <t>Macías</t>
  </si>
  <si>
    <t>Izquierdo</t>
  </si>
  <si>
    <t>Patricia</t>
  </si>
  <si>
    <t xml:space="preserve">Márquez </t>
  </si>
  <si>
    <t xml:space="preserve">Martínez </t>
  </si>
  <si>
    <t>Carlos Samud</t>
  </si>
  <si>
    <t>Martínez</t>
  </si>
  <si>
    <t>Baca</t>
  </si>
  <si>
    <t>María Angélica</t>
  </si>
  <si>
    <t>Marco Antonio</t>
  </si>
  <si>
    <t>Murrieta</t>
  </si>
  <si>
    <t>Víctor Eduardo</t>
  </si>
  <si>
    <t>Medina</t>
  </si>
  <si>
    <t xml:space="preserve"> Zazueta </t>
  </si>
  <si>
    <t>Mariana</t>
  </si>
  <si>
    <t xml:space="preserve">Meléndez </t>
  </si>
  <si>
    <t>Moreno</t>
  </si>
  <si>
    <t>Garely Guadalupe</t>
  </si>
  <si>
    <t>Monroy</t>
  </si>
  <si>
    <t>Covarrubias</t>
  </si>
  <si>
    <t>José</t>
  </si>
  <si>
    <t>Ojeda</t>
  </si>
  <si>
    <t xml:space="preserve">Ruiz </t>
  </si>
  <si>
    <t>Verónica Ileana</t>
  </si>
  <si>
    <t>Origel</t>
  </si>
  <si>
    <t>Unzon</t>
  </si>
  <si>
    <t>Israel</t>
  </si>
  <si>
    <t>Ortega</t>
  </si>
  <si>
    <t>Cordero</t>
  </si>
  <si>
    <t>Javier Armando</t>
  </si>
  <si>
    <t xml:space="preserve">Ramírez </t>
  </si>
  <si>
    <t>Juan Manuel</t>
  </si>
  <si>
    <t xml:space="preserve">Reyes </t>
  </si>
  <si>
    <t>Cervantes</t>
  </si>
  <si>
    <t>Perla Karina</t>
  </si>
  <si>
    <t>Reyes</t>
  </si>
  <si>
    <t xml:space="preserve">Núñez </t>
  </si>
  <si>
    <t>Darlenne</t>
  </si>
  <si>
    <t>Ríos</t>
  </si>
  <si>
    <t xml:space="preserve">Espinoza </t>
  </si>
  <si>
    <t>Iván Javier</t>
  </si>
  <si>
    <t xml:space="preserve">Rodríguez </t>
  </si>
  <si>
    <t>González</t>
  </si>
  <si>
    <t>Aleyda</t>
  </si>
  <si>
    <t>Rodríguez</t>
  </si>
  <si>
    <t>Peralta</t>
  </si>
  <si>
    <t>Amparo Donaji</t>
  </si>
  <si>
    <t>Trasviña</t>
  </si>
  <si>
    <t>Diana</t>
  </si>
  <si>
    <t xml:space="preserve">Salcido </t>
  </si>
  <si>
    <t>Ramírez</t>
  </si>
  <si>
    <t>Alma Rosa</t>
  </si>
  <si>
    <t xml:space="preserve">Santa Ana </t>
  </si>
  <si>
    <t>Tena</t>
  </si>
  <si>
    <t>Denisse</t>
  </si>
  <si>
    <t xml:space="preserve">Vargas </t>
  </si>
  <si>
    <t>García</t>
  </si>
  <si>
    <t>Alfredo</t>
  </si>
  <si>
    <t>Villalpando</t>
  </si>
  <si>
    <t>Pérez</t>
  </si>
  <si>
    <t>Quincenal</t>
  </si>
  <si>
    <t>ICATEBCS</t>
  </si>
  <si>
    <t>Bañaga</t>
  </si>
  <si>
    <t xml:space="preserve">Auxiliar De Normatividad </t>
  </si>
  <si>
    <t>Evaluadora</t>
  </si>
  <si>
    <t>Coordinador</t>
  </si>
  <si>
    <t>Recepcion</t>
  </si>
  <si>
    <t xml:space="preserve">Denominación del puesto                              </t>
  </si>
  <si>
    <t xml:space="preserve">Director Del Area De Planeacion </t>
  </si>
  <si>
    <t xml:space="preserve">Contadora Del Area De Administracion </t>
  </si>
  <si>
    <t>Auxiliar Juridica</t>
  </si>
  <si>
    <t>Coordinador De Tecnologia De La Informacion y Comunicaciones</t>
  </si>
  <si>
    <t xml:space="preserve">Director </t>
  </si>
  <si>
    <t>Auxiliar de Comunicación</t>
  </si>
  <si>
    <t>Auxiliar De Control Escolar</t>
  </si>
  <si>
    <t>Auxiliar De Capacitacion</t>
  </si>
  <si>
    <t>Secretario particular</t>
  </si>
  <si>
    <t>Auxiliar De Administracion</t>
  </si>
  <si>
    <t>Coordinadora Del Area De Certificacion</t>
  </si>
  <si>
    <t>Jefe De La Unidad Juridica</t>
  </si>
  <si>
    <t>Asesor Tecnico Academico</t>
  </si>
  <si>
    <t xml:space="preserve">Coordinador de Control Escolar </t>
  </si>
  <si>
    <t>Chofer</t>
  </si>
  <si>
    <t>Jefe De Mantenimiento</t>
  </si>
  <si>
    <t>Almacen</t>
  </si>
  <si>
    <t>Auxiliar De Limpieza</t>
  </si>
  <si>
    <t>Coordinadora De Comunicación Social</t>
  </si>
  <si>
    <t>Coordinadora De Planes y Programas Academicos</t>
  </si>
  <si>
    <t>Auxiliar De Normatividad</t>
  </si>
  <si>
    <t xml:space="preserve">Jefe De Vinculacion </t>
  </si>
  <si>
    <t>Coordinador De Capacitacion</t>
  </si>
  <si>
    <t>Director Administrativo</t>
  </si>
  <si>
    <t>Director general</t>
  </si>
  <si>
    <t>Secretaria particular</t>
  </si>
  <si>
    <t>Auxiliar De Mantenimiento</t>
  </si>
  <si>
    <t>Auxiliar Operativo DE La ECE</t>
  </si>
  <si>
    <t>Secretaria</t>
  </si>
  <si>
    <t xml:space="preserve">Coordinadora De Capacitacion </t>
  </si>
  <si>
    <t>Coordinacion De Administracion</t>
  </si>
  <si>
    <t>Coordinacion De Capacitacion</t>
  </si>
  <si>
    <t>Coordinador De Recursos Humanos</t>
  </si>
  <si>
    <t xml:space="preserve">Administracion </t>
  </si>
  <si>
    <t>operativo</t>
  </si>
  <si>
    <t>director</t>
  </si>
  <si>
    <t>coordinador</t>
  </si>
  <si>
    <t>jefe</t>
  </si>
  <si>
    <t>trabajadora social</t>
  </si>
  <si>
    <t xml:space="preserve">director de area </t>
  </si>
  <si>
    <t>operador de equipo</t>
  </si>
  <si>
    <t>programador especializado</t>
  </si>
  <si>
    <t>secretaria ejecutiva c</t>
  </si>
  <si>
    <t>tecnico superior</t>
  </si>
  <si>
    <t>especializasta en teleinformatica</t>
  </si>
  <si>
    <t>analista profesional</t>
  </si>
  <si>
    <t>secretaria ejecutiva b</t>
  </si>
  <si>
    <t>tecnico bibliotecario</t>
  </si>
  <si>
    <t xml:space="preserve">guarda </t>
  </si>
  <si>
    <t xml:space="preserve">operador de equipo </t>
  </si>
  <si>
    <t>tecnico medio en imprenta</t>
  </si>
  <si>
    <t>supervisor general</t>
  </si>
  <si>
    <t>tecnico especializado</t>
  </si>
  <si>
    <t>administrador especializado</t>
  </si>
  <si>
    <t>chofer</t>
  </si>
  <si>
    <t>jefe de servicio y mantenimiento</t>
  </si>
  <si>
    <t xml:space="preserve">tecnico superior </t>
  </si>
  <si>
    <t>asistente de servicio y mantenimiento</t>
  </si>
  <si>
    <t>secretaria ejecutiva d</t>
  </si>
  <si>
    <t>jefe de oficina</t>
  </si>
  <si>
    <t>jefe de vinculacion</t>
  </si>
  <si>
    <t>jefe de capacitacion</t>
  </si>
  <si>
    <t>director general</t>
  </si>
  <si>
    <t>asistente de almacen</t>
  </si>
  <si>
    <t>PESO</t>
  </si>
  <si>
    <t>QUINENAL</t>
  </si>
  <si>
    <t>percepciones</t>
  </si>
  <si>
    <t>Luis Enrique</t>
  </si>
  <si>
    <t>N/D</t>
  </si>
  <si>
    <t>José Francisco</t>
  </si>
  <si>
    <t>Sosa</t>
  </si>
  <si>
    <t>Perez</t>
  </si>
  <si>
    <t>Valeria Karina</t>
  </si>
  <si>
    <t xml:space="preserve">Mora </t>
  </si>
  <si>
    <t>Collins</t>
  </si>
  <si>
    <t>Auxiliar De Dirección Academica</t>
  </si>
  <si>
    <t>Gerardo</t>
  </si>
  <si>
    <t xml:space="preserve">Flores </t>
  </si>
  <si>
    <t>Gameros</t>
  </si>
  <si>
    <t>Julio Cesar</t>
  </si>
  <si>
    <t>Buenrostro</t>
  </si>
  <si>
    <t>De Dios</t>
  </si>
  <si>
    <t>ANUAL</t>
  </si>
  <si>
    <t>PESOS</t>
  </si>
  <si>
    <t>ND</t>
  </si>
  <si>
    <t>1 3</t>
  </si>
  <si>
    <t>1 5</t>
  </si>
  <si>
    <t>1 4</t>
  </si>
  <si>
    <t>2 6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</si>
</sst>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0" fillId="0" borderId="0" xfId="49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Microsoft\Windows\Temporary%20Internet%20Files\Content.IE5\1MLKAXMI\NOMINA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RET. ISR"/>
      <sheetName val="INFONAVIT"/>
      <sheetName val="15-01-2017"/>
      <sheetName val="30-01-2017"/>
      <sheetName val="15-02-2017"/>
      <sheetName val="28-02-2017"/>
      <sheetName val="15-03-2017"/>
      <sheetName val="RESUMEN"/>
      <sheetName val="30-03-2017"/>
      <sheetName val="30-11-2016 COMPENSACION"/>
      <sheetName val="AGUINALDOS 10 DIC 2016"/>
      <sheetName val="BONIFICACIONES DICIEMBRE"/>
    </sheetNames>
    <sheetDataSet>
      <sheetData sheetId="5">
        <row r="12">
          <cell r="G12">
            <v>315.55</v>
          </cell>
        </row>
        <row r="13">
          <cell r="G13">
            <v>1315.55</v>
          </cell>
        </row>
        <row r="19">
          <cell r="G19">
            <v>2315.55</v>
          </cell>
        </row>
        <row r="20">
          <cell r="G20">
            <v>2015.55</v>
          </cell>
        </row>
        <row r="21">
          <cell r="G21">
            <v>1015.55</v>
          </cell>
        </row>
        <row r="22">
          <cell r="G22">
            <v>9649.65</v>
          </cell>
        </row>
        <row r="23">
          <cell r="G23">
            <v>3762.75</v>
          </cell>
        </row>
        <row r="24">
          <cell r="G24">
            <v>5482.48</v>
          </cell>
        </row>
        <row r="26">
          <cell r="F26">
            <v>969.75</v>
          </cell>
        </row>
        <row r="27">
          <cell r="F27">
            <v>1460</v>
          </cell>
        </row>
        <row r="81">
          <cell r="F81">
            <v>4920</v>
          </cell>
          <cell r="G81">
            <v>9490.9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PageLayoutView="0" workbookViewId="0" topLeftCell="G2">
      <selection activeCell="M49" sqref="M49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40.7109375" style="0" customWidth="1"/>
    <col min="4" max="4" width="66.8515625" style="0" customWidth="1"/>
    <col min="5" max="5" width="16.8515625" style="0" customWidth="1"/>
    <col min="6" max="6" width="17.140625" style="0" bestFit="1" customWidth="1"/>
    <col min="7" max="7" width="14.00390625" style="0" bestFit="1" customWidth="1"/>
    <col min="8" max="8" width="15.8515625" style="0" bestFit="1" customWidth="1"/>
    <col min="9" max="9" width="23.00390625" style="0" customWidth="1"/>
    <col min="10" max="10" width="26.00390625" style="0" customWidth="1"/>
    <col min="11" max="11" width="25.421875" style="0" customWidth="1"/>
    <col min="12" max="12" width="22.8515625" style="0" customWidth="1"/>
    <col min="13" max="13" width="34.421875" style="0" customWidth="1"/>
    <col min="14" max="14" width="11.140625" style="0" customWidth="1"/>
    <col min="15" max="15" width="8.140625" style="0" customWidth="1"/>
    <col min="16" max="16" width="24.7109375" style="0" customWidth="1"/>
    <col min="17" max="17" width="13.28125" style="0" customWidth="1"/>
    <col min="18" max="18" width="10.7109375" style="0" customWidth="1"/>
    <col min="19" max="19" width="8.140625" style="0" customWidth="1"/>
    <col min="20" max="20" width="11.7109375" style="0" customWidth="1"/>
    <col min="21" max="21" width="12.00390625" style="0" customWidth="1"/>
    <col min="22" max="22" width="6.421875" style="0" customWidth="1"/>
    <col min="23" max="23" width="10.7109375" style="0" customWidth="1"/>
    <col min="24" max="24" width="12.281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</row>
    <row r="6" spans="1:38" ht="15">
      <c r="A6" s="19" t="s">
        <v>63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64</v>
      </c>
      <c r="B7" s="2" t="s">
        <v>65</v>
      </c>
      <c r="C7" s="2" t="s">
        <v>254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83</v>
      </c>
      <c r="N7" s="2" t="s">
        <v>81</v>
      </c>
      <c r="O7" s="2" t="s">
        <v>84</v>
      </c>
      <c r="P7" s="2" t="s">
        <v>89</v>
      </c>
      <c r="Q7" s="2" t="s">
        <v>94</v>
      </c>
      <c r="R7" s="2" t="s">
        <v>81</v>
      </c>
      <c r="S7" s="2" t="s">
        <v>95</v>
      </c>
      <c r="T7" s="2" t="s">
        <v>99</v>
      </c>
      <c r="U7" s="2" t="s">
        <v>81</v>
      </c>
      <c r="V7" s="2" t="s">
        <v>100</v>
      </c>
      <c r="W7" s="2" t="s">
        <v>81</v>
      </c>
      <c r="X7" s="2" t="s">
        <v>101</v>
      </c>
      <c r="Y7" s="2" t="s">
        <v>81</v>
      </c>
      <c r="Z7" s="2" t="s">
        <v>102</v>
      </c>
      <c r="AA7" s="2" t="s">
        <v>81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81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 t="s">
        <v>7</v>
      </c>
      <c r="B8" t="s">
        <v>289</v>
      </c>
      <c r="C8" t="s">
        <v>293</v>
      </c>
      <c r="D8" t="s">
        <v>250</v>
      </c>
      <c r="E8" t="s">
        <v>248</v>
      </c>
      <c r="F8" t="s">
        <v>113</v>
      </c>
      <c r="G8" t="s">
        <v>114</v>
      </c>
      <c r="H8" t="s">
        <v>115</v>
      </c>
      <c r="I8" t="s">
        <v>9</v>
      </c>
      <c r="J8" s="7">
        <v>8000</v>
      </c>
      <c r="K8" s="7">
        <f>+J8-455</f>
        <v>7545</v>
      </c>
      <c r="L8" s="16" t="s">
        <v>340</v>
      </c>
      <c r="M8" s="12" t="s">
        <v>323</v>
      </c>
      <c r="N8" t="s">
        <v>247</v>
      </c>
      <c r="O8" s="12">
        <f>+'Tabla 48888'!A4</f>
        <v>1</v>
      </c>
      <c r="P8" s="12">
        <v>1</v>
      </c>
      <c r="Q8" s="17" t="s">
        <v>323</v>
      </c>
      <c r="R8" t="s">
        <v>247</v>
      </c>
      <c r="S8" s="12">
        <v>1</v>
      </c>
      <c r="T8" s="17" t="s">
        <v>323</v>
      </c>
      <c r="U8" s="17" t="s">
        <v>323</v>
      </c>
      <c r="V8" s="21" t="s">
        <v>323</v>
      </c>
      <c r="W8" s="17" t="s">
        <v>323</v>
      </c>
      <c r="X8" s="13">
        <v>7200</v>
      </c>
      <c r="Y8" s="13" t="s">
        <v>337</v>
      </c>
      <c r="Z8" s="17" t="s">
        <v>323</v>
      </c>
      <c r="AA8" s="17" t="s">
        <v>323</v>
      </c>
      <c r="AB8" s="17" t="s">
        <v>323</v>
      </c>
      <c r="AC8" s="17" t="s">
        <v>323</v>
      </c>
      <c r="AD8" s="17" t="s">
        <v>323</v>
      </c>
      <c r="AE8" s="17" t="s">
        <v>323</v>
      </c>
      <c r="AF8" s="17" t="s">
        <v>323</v>
      </c>
      <c r="AG8" s="17" t="s">
        <v>339</v>
      </c>
      <c r="AH8" s="9">
        <v>43032</v>
      </c>
      <c r="AI8" t="s">
        <v>288</v>
      </c>
      <c r="AJ8">
        <v>2016</v>
      </c>
      <c r="AK8" s="9">
        <v>42853</v>
      </c>
    </row>
    <row r="9" spans="1:37" ht="12.75">
      <c r="A9" t="s">
        <v>5</v>
      </c>
      <c r="B9" t="s">
        <v>290</v>
      </c>
      <c r="C9" t="s">
        <v>294</v>
      </c>
      <c r="D9" t="s">
        <v>255</v>
      </c>
      <c r="E9" t="s">
        <v>248</v>
      </c>
      <c r="F9" t="s">
        <v>116</v>
      </c>
      <c r="G9" t="s">
        <v>117</v>
      </c>
      <c r="H9" t="s">
        <v>118</v>
      </c>
      <c r="I9" t="s">
        <v>10</v>
      </c>
      <c r="J9" s="7">
        <v>31969.1</v>
      </c>
      <c r="K9" s="7">
        <f>+J9-2103.8</f>
        <v>29865.3</v>
      </c>
      <c r="L9" s="12" t="s">
        <v>341</v>
      </c>
      <c r="M9" s="12" t="s">
        <v>323</v>
      </c>
      <c r="N9" t="s">
        <v>247</v>
      </c>
      <c r="O9" s="12">
        <f>+'Tabla 48888'!A7</f>
        <v>4</v>
      </c>
      <c r="P9" s="12">
        <f>+'Tabla 48864'!A9</f>
        <v>6</v>
      </c>
      <c r="Q9" s="18"/>
      <c r="R9" t="s">
        <v>247</v>
      </c>
      <c r="S9" s="12">
        <f>+'Tabla 48882'!A11</f>
        <v>8</v>
      </c>
      <c r="T9" s="18"/>
      <c r="U9" s="18"/>
      <c r="V9" s="22"/>
      <c r="W9" s="18"/>
      <c r="X9" s="13">
        <v>31000</v>
      </c>
      <c r="Y9" s="13" t="s">
        <v>337</v>
      </c>
      <c r="Z9" s="18"/>
      <c r="AA9" s="18"/>
      <c r="AB9" s="18"/>
      <c r="AC9" s="18"/>
      <c r="AD9" s="18"/>
      <c r="AE9" s="18"/>
      <c r="AF9" s="18"/>
      <c r="AG9" s="18"/>
      <c r="AH9" s="9">
        <v>43032</v>
      </c>
      <c r="AI9" t="s">
        <v>288</v>
      </c>
      <c r="AJ9">
        <v>2016</v>
      </c>
      <c r="AK9" s="9">
        <v>42853</v>
      </c>
    </row>
    <row r="10" spans="1:37" ht="12.75">
      <c r="A10" t="s">
        <v>7</v>
      </c>
      <c r="B10" t="s">
        <v>289</v>
      </c>
      <c r="C10" t="s">
        <v>295</v>
      </c>
      <c r="D10" t="s">
        <v>251</v>
      </c>
      <c r="E10" t="s">
        <v>248</v>
      </c>
      <c r="F10" t="s">
        <v>119</v>
      </c>
      <c r="G10" t="s">
        <v>120</v>
      </c>
      <c r="H10" t="s">
        <v>121</v>
      </c>
      <c r="I10" t="s">
        <v>9</v>
      </c>
      <c r="J10" s="7">
        <v>8000</v>
      </c>
      <c r="K10" s="7">
        <v>7545</v>
      </c>
      <c r="L10" s="16" t="str">
        <f>+L8</f>
        <v>1 3</v>
      </c>
      <c r="M10" s="12" t="s">
        <v>323</v>
      </c>
      <c r="N10" t="s">
        <v>247</v>
      </c>
      <c r="O10" s="12">
        <f>+O8</f>
        <v>1</v>
      </c>
      <c r="P10" s="12">
        <v>1</v>
      </c>
      <c r="Q10" s="18"/>
      <c r="R10" t="s">
        <v>247</v>
      </c>
      <c r="S10" s="12">
        <v>1</v>
      </c>
      <c r="T10" s="18"/>
      <c r="U10" s="18"/>
      <c r="V10" s="22"/>
      <c r="W10" s="18"/>
      <c r="X10" s="13">
        <v>7200</v>
      </c>
      <c r="Y10" s="13" t="s">
        <v>337</v>
      </c>
      <c r="Z10" s="18"/>
      <c r="AA10" s="18"/>
      <c r="AB10" s="18"/>
      <c r="AC10" s="18"/>
      <c r="AD10" s="18"/>
      <c r="AE10" s="18"/>
      <c r="AF10" s="18"/>
      <c r="AG10" s="18"/>
      <c r="AH10" s="9">
        <v>43032</v>
      </c>
      <c r="AI10" t="s">
        <v>288</v>
      </c>
      <c r="AJ10">
        <v>2016</v>
      </c>
      <c r="AK10" s="9">
        <v>42853</v>
      </c>
    </row>
    <row r="11" spans="1:37" ht="12.75">
      <c r="A11" t="s">
        <v>7</v>
      </c>
      <c r="B11" t="s">
        <v>289</v>
      </c>
      <c r="C11" t="s">
        <v>296</v>
      </c>
      <c r="D11" t="s">
        <v>256</v>
      </c>
      <c r="E11" t="s">
        <v>248</v>
      </c>
      <c r="F11" t="s">
        <v>122</v>
      </c>
      <c r="G11" t="s">
        <v>123</v>
      </c>
      <c r="H11" t="s">
        <v>124</v>
      </c>
      <c r="I11" t="s">
        <v>9</v>
      </c>
      <c r="J11" s="7">
        <v>10000</v>
      </c>
      <c r="K11" s="7">
        <v>9545</v>
      </c>
      <c r="L11" s="16" t="str">
        <f>+L10</f>
        <v>1 3</v>
      </c>
      <c r="M11" s="12" t="s">
        <v>323</v>
      </c>
      <c r="N11" t="s">
        <v>247</v>
      </c>
      <c r="O11" s="12">
        <v>1</v>
      </c>
      <c r="P11" s="12">
        <f>+'Tabla 48864'!A6</f>
        <v>3</v>
      </c>
      <c r="Q11" s="18"/>
      <c r="R11" t="s">
        <v>247</v>
      </c>
      <c r="S11" s="12">
        <v>1</v>
      </c>
      <c r="T11" s="18"/>
      <c r="U11" s="18"/>
      <c r="V11" s="22"/>
      <c r="W11" s="18"/>
      <c r="X11" s="13">
        <v>9000</v>
      </c>
      <c r="Y11" s="13" t="s">
        <v>337</v>
      </c>
      <c r="Z11" s="18"/>
      <c r="AA11" s="18"/>
      <c r="AB11" s="18"/>
      <c r="AC11" s="18"/>
      <c r="AD11" s="18"/>
      <c r="AE11" s="18"/>
      <c r="AF11" s="18"/>
      <c r="AG11" s="18"/>
      <c r="AH11" s="9">
        <v>43032</v>
      </c>
      <c r="AI11" t="s">
        <v>288</v>
      </c>
      <c r="AJ11">
        <v>2016</v>
      </c>
      <c r="AK11" s="9">
        <v>42853</v>
      </c>
    </row>
    <row r="12" spans="1:37" ht="12.75">
      <c r="A12" t="s">
        <v>7</v>
      </c>
      <c r="B12" t="s">
        <v>289</v>
      </c>
      <c r="C12" t="s">
        <v>297</v>
      </c>
      <c r="D12" t="s">
        <v>257</v>
      </c>
      <c r="E12" t="s">
        <v>248</v>
      </c>
      <c r="F12" t="s">
        <v>125</v>
      </c>
      <c r="G12" t="s">
        <v>126</v>
      </c>
      <c r="H12" t="s">
        <v>127</v>
      </c>
      <c r="I12" t="s">
        <v>9</v>
      </c>
      <c r="J12" s="7">
        <v>10000</v>
      </c>
      <c r="K12" s="7">
        <v>9545</v>
      </c>
      <c r="L12" s="16" t="str">
        <f>+L11</f>
        <v>1 3</v>
      </c>
      <c r="M12" s="12" t="s">
        <v>323</v>
      </c>
      <c r="N12" t="s">
        <v>247</v>
      </c>
      <c r="O12" s="12">
        <v>1</v>
      </c>
      <c r="P12" s="12">
        <v>3</v>
      </c>
      <c r="Q12" s="18"/>
      <c r="R12" t="s">
        <v>247</v>
      </c>
      <c r="S12" s="12">
        <f>+'Tabla 48882'!A5</f>
        <v>2</v>
      </c>
      <c r="T12" s="18"/>
      <c r="U12" s="18"/>
      <c r="V12" s="22"/>
      <c r="W12" s="18"/>
      <c r="X12" s="13">
        <v>11000</v>
      </c>
      <c r="Y12" s="13" t="s">
        <v>337</v>
      </c>
      <c r="Z12" s="18"/>
      <c r="AA12" s="18"/>
      <c r="AB12" s="18"/>
      <c r="AC12" s="18"/>
      <c r="AD12" s="18"/>
      <c r="AE12" s="18"/>
      <c r="AF12" s="18"/>
      <c r="AG12" s="18"/>
      <c r="AH12" s="9">
        <v>43032</v>
      </c>
      <c r="AI12" t="s">
        <v>288</v>
      </c>
      <c r="AJ12">
        <v>2016</v>
      </c>
      <c r="AK12" s="9">
        <v>42853</v>
      </c>
    </row>
    <row r="13" spans="1:37" ht="12.75">
      <c r="A13" t="s">
        <v>7</v>
      </c>
      <c r="B13" t="s">
        <v>291</v>
      </c>
      <c r="C13" t="s">
        <v>298</v>
      </c>
      <c r="D13" t="s">
        <v>258</v>
      </c>
      <c r="E13" t="s">
        <v>248</v>
      </c>
      <c r="F13" t="s">
        <v>128</v>
      </c>
      <c r="G13" t="s">
        <v>129</v>
      </c>
      <c r="H13" t="s">
        <v>130</v>
      </c>
      <c r="I13" t="s">
        <v>10</v>
      </c>
      <c r="J13" s="7">
        <v>12000</v>
      </c>
      <c r="K13" s="7">
        <f>+J13-523.16</f>
        <v>11476.84</v>
      </c>
      <c r="L13" s="16" t="str">
        <f>+L12</f>
        <v>1 3</v>
      </c>
      <c r="M13" s="12" t="s">
        <v>323</v>
      </c>
      <c r="N13" t="s">
        <v>247</v>
      </c>
      <c r="O13" s="12">
        <f>+'Tabla 48888'!A5</f>
        <v>2</v>
      </c>
      <c r="P13" s="12">
        <f>+'Tabla 48864'!A7</f>
        <v>4</v>
      </c>
      <c r="Q13" s="18"/>
      <c r="R13" t="s">
        <v>247</v>
      </c>
      <c r="S13" s="12">
        <f>+'Tabla 48882'!A6</f>
        <v>3</v>
      </c>
      <c r="T13" s="18"/>
      <c r="U13" s="18"/>
      <c r="V13" s="22"/>
      <c r="W13" s="18"/>
      <c r="X13" s="13">
        <v>12100</v>
      </c>
      <c r="Y13" s="13" t="s">
        <v>337</v>
      </c>
      <c r="Z13" s="18"/>
      <c r="AA13" s="18"/>
      <c r="AB13" s="18"/>
      <c r="AC13" s="18"/>
      <c r="AD13" s="18"/>
      <c r="AE13" s="18"/>
      <c r="AF13" s="18"/>
      <c r="AG13" s="18"/>
      <c r="AH13" s="9">
        <v>43032</v>
      </c>
      <c r="AI13" t="s">
        <v>288</v>
      </c>
      <c r="AJ13">
        <v>2016</v>
      </c>
      <c r="AK13" s="9">
        <v>42853</v>
      </c>
    </row>
    <row r="14" spans="1:37" ht="12.75">
      <c r="A14" t="s">
        <v>5</v>
      </c>
      <c r="B14" t="s">
        <v>290</v>
      </c>
      <c r="C14" t="s">
        <v>294</v>
      </c>
      <c r="D14" t="s">
        <v>259</v>
      </c>
      <c r="E14" t="s">
        <v>248</v>
      </c>
      <c r="F14" t="s">
        <v>131</v>
      </c>
      <c r="G14" t="s">
        <v>132</v>
      </c>
      <c r="H14" t="s">
        <v>133</v>
      </c>
      <c r="I14" t="s">
        <v>10</v>
      </c>
      <c r="J14" s="7">
        <v>31969.1</v>
      </c>
      <c r="K14" s="7">
        <f>+K9</f>
        <v>29865.3</v>
      </c>
      <c r="L14" s="12" t="str">
        <f>+L9</f>
        <v>1 5</v>
      </c>
      <c r="M14" s="12" t="s">
        <v>323</v>
      </c>
      <c r="N14" t="s">
        <v>247</v>
      </c>
      <c r="O14" s="12">
        <v>4</v>
      </c>
      <c r="P14" s="12">
        <f>+'Tabla 48864'!A9</f>
        <v>6</v>
      </c>
      <c r="Q14" s="18"/>
      <c r="R14" t="s">
        <v>247</v>
      </c>
      <c r="S14" s="12">
        <f>+'Tabla 48882'!A7</f>
        <v>4</v>
      </c>
      <c r="T14" s="18"/>
      <c r="U14" s="18"/>
      <c r="V14" s="22"/>
      <c r="W14" s="18"/>
      <c r="X14" s="13">
        <v>32300</v>
      </c>
      <c r="Y14" s="13" t="s">
        <v>337</v>
      </c>
      <c r="Z14" s="18"/>
      <c r="AA14" s="18"/>
      <c r="AB14" s="18"/>
      <c r="AC14" s="18"/>
      <c r="AD14" s="18"/>
      <c r="AE14" s="18"/>
      <c r="AF14" s="18"/>
      <c r="AG14" s="18"/>
      <c r="AH14" s="9">
        <v>43032</v>
      </c>
      <c r="AI14" t="s">
        <v>288</v>
      </c>
      <c r="AJ14">
        <v>2016</v>
      </c>
      <c r="AK14" s="9">
        <v>42853</v>
      </c>
    </row>
    <row r="15" spans="1:37" ht="12.75">
      <c r="A15" t="s">
        <v>7</v>
      </c>
      <c r="B15" t="s">
        <v>289</v>
      </c>
      <c r="C15" t="s">
        <v>298</v>
      </c>
      <c r="D15" t="s">
        <v>260</v>
      </c>
      <c r="E15" t="s">
        <v>248</v>
      </c>
      <c r="F15" t="s">
        <v>134</v>
      </c>
      <c r="G15" t="s">
        <v>135</v>
      </c>
      <c r="H15" t="s">
        <v>136</v>
      </c>
      <c r="I15" t="s">
        <v>9</v>
      </c>
      <c r="J15" s="7">
        <v>8000</v>
      </c>
      <c r="K15" s="7">
        <v>7545</v>
      </c>
      <c r="L15" s="16" t="str">
        <f>+L13</f>
        <v>1 3</v>
      </c>
      <c r="M15" s="12" t="s">
        <v>323</v>
      </c>
      <c r="N15" t="s">
        <v>247</v>
      </c>
      <c r="O15" s="12">
        <v>1</v>
      </c>
      <c r="P15" s="12">
        <v>1</v>
      </c>
      <c r="Q15" s="18"/>
      <c r="R15" t="s">
        <v>247</v>
      </c>
      <c r="S15" s="12">
        <v>1</v>
      </c>
      <c r="T15" s="18"/>
      <c r="U15" s="18"/>
      <c r="V15" s="22"/>
      <c r="W15" s="18"/>
      <c r="X15" s="13">
        <v>7200</v>
      </c>
      <c r="Y15" s="13" t="s">
        <v>337</v>
      </c>
      <c r="Z15" s="18"/>
      <c r="AA15" s="18"/>
      <c r="AB15" s="18"/>
      <c r="AC15" s="18"/>
      <c r="AD15" s="18"/>
      <c r="AE15" s="18"/>
      <c r="AF15" s="18"/>
      <c r="AG15" s="18"/>
      <c r="AH15" s="9">
        <v>43032</v>
      </c>
      <c r="AI15" t="s">
        <v>288</v>
      </c>
      <c r="AJ15">
        <v>2016</v>
      </c>
      <c r="AK15" s="9">
        <v>42853</v>
      </c>
    </row>
    <row r="16" spans="1:37" ht="12.75">
      <c r="A16" t="s">
        <v>7</v>
      </c>
      <c r="B16" t="s">
        <v>289</v>
      </c>
      <c r="C16" t="s">
        <v>299</v>
      </c>
      <c r="D16" t="s">
        <v>256</v>
      </c>
      <c r="E16" t="s">
        <v>248</v>
      </c>
      <c r="F16" t="s">
        <v>137</v>
      </c>
      <c r="G16" t="s">
        <v>138</v>
      </c>
      <c r="H16" t="s">
        <v>139</v>
      </c>
      <c r="I16" t="s">
        <v>9</v>
      </c>
      <c r="J16" s="7">
        <v>10000</v>
      </c>
      <c r="K16" s="7">
        <f>+K12</f>
        <v>9545</v>
      </c>
      <c r="L16" s="16" t="str">
        <f aca="true" t="shared" si="0" ref="L16:L22">+L15</f>
        <v>1 3</v>
      </c>
      <c r="M16" s="12" t="s">
        <v>323</v>
      </c>
      <c r="N16" t="s">
        <v>247</v>
      </c>
      <c r="O16" s="12">
        <v>1</v>
      </c>
      <c r="P16" s="12">
        <v>3</v>
      </c>
      <c r="Q16" s="18"/>
      <c r="R16" t="s">
        <v>247</v>
      </c>
      <c r="S16" s="12">
        <v>2</v>
      </c>
      <c r="T16" s="18"/>
      <c r="U16" s="18"/>
      <c r="V16" s="22"/>
      <c r="W16" s="18"/>
      <c r="X16" s="13">
        <v>10000</v>
      </c>
      <c r="Y16" s="13" t="s">
        <v>337</v>
      </c>
      <c r="Z16" s="18"/>
      <c r="AA16" s="18"/>
      <c r="AB16" s="18"/>
      <c r="AC16" s="18"/>
      <c r="AD16" s="18"/>
      <c r="AE16" s="18"/>
      <c r="AF16" s="18"/>
      <c r="AG16" s="18"/>
      <c r="AH16" s="9">
        <v>43032</v>
      </c>
      <c r="AI16" t="s">
        <v>288</v>
      </c>
      <c r="AJ16">
        <v>2016</v>
      </c>
      <c r="AK16" s="9">
        <v>42853</v>
      </c>
    </row>
    <row r="17" spans="1:37" ht="12.75">
      <c r="A17" t="s">
        <v>7</v>
      </c>
      <c r="B17" t="s">
        <v>289</v>
      </c>
      <c r="C17" t="s">
        <v>300</v>
      </c>
      <c r="D17" t="s">
        <v>251</v>
      </c>
      <c r="E17" t="s">
        <v>248</v>
      </c>
      <c r="F17" t="s">
        <v>140</v>
      </c>
      <c r="G17" t="s">
        <v>138</v>
      </c>
      <c r="H17" t="s">
        <v>141</v>
      </c>
      <c r="I17" t="s">
        <v>9</v>
      </c>
      <c r="J17" s="7">
        <v>10000</v>
      </c>
      <c r="K17" s="7">
        <f>+K16</f>
        <v>9545</v>
      </c>
      <c r="L17" s="16" t="str">
        <f t="shared" si="0"/>
        <v>1 3</v>
      </c>
      <c r="M17" s="12" t="s">
        <v>323</v>
      </c>
      <c r="N17" t="s">
        <v>247</v>
      </c>
      <c r="O17" s="12">
        <v>1</v>
      </c>
      <c r="P17" s="12">
        <v>3</v>
      </c>
      <c r="Q17" s="18"/>
      <c r="R17" t="s">
        <v>247</v>
      </c>
      <c r="S17" s="12">
        <v>2</v>
      </c>
      <c r="T17" s="18"/>
      <c r="U17" s="18"/>
      <c r="V17" s="22"/>
      <c r="W17" s="18"/>
      <c r="X17" s="13">
        <v>9000</v>
      </c>
      <c r="Y17" s="13" t="s">
        <v>337</v>
      </c>
      <c r="Z17" s="18"/>
      <c r="AA17" s="18"/>
      <c r="AB17" s="18"/>
      <c r="AC17" s="18"/>
      <c r="AD17" s="18"/>
      <c r="AE17" s="18"/>
      <c r="AF17" s="18"/>
      <c r="AG17" s="18"/>
      <c r="AH17" s="9">
        <v>43032</v>
      </c>
      <c r="AI17" t="s">
        <v>288</v>
      </c>
      <c r="AJ17">
        <v>2016</v>
      </c>
      <c r="AK17" s="9">
        <v>42853</v>
      </c>
    </row>
    <row r="18" spans="1:37" ht="12.75">
      <c r="A18" t="s">
        <v>7</v>
      </c>
      <c r="B18" t="s">
        <v>289</v>
      </c>
      <c r="C18" t="s">
        <v>301</v>
      </c>
      <c r="D18" t="s">
        <v>253</v>
      </c>
      <c r="E18" t="s">
        <v>248</v>
      </c>
      <c r="F18" t="s">
        <v>142</v>
      </c>
      <c r="G18" t="s">
        <v>138</v>
      </c>
      <c r="H18" t="s">
        <v>143</v>
      </c>
      <c r="I18" t="s">
        <v>9</v>
      </c>
      <c r="J18" s="7">
        <v>8000</v>
      </c>
      <c r="K18" s="7">
        <f>+K10</f>
        <v>7545</v>
      </c>
      <c r="L18" s="16" t="str">
        <f t="shared" si="0"/>
        <v>1 3</v>
      </c>
      <c r="M18" s="12" t="s">
        <v>323</v>
      </c>
      <c r="N18" t="s">
        <v>247</v>
      </c>
      <c r="O18" s="12">
        <v>1</v>
      </c>
      <c r="P18" s="12">
        <v>1</v>
      </c>
      <c r="Q18" s="18"/>
      <c r="R18" t="s">
        <v>247</v>
      </c>
      <c r="S18" s="12">
        <v>1</v>
      </c>
      <c r="T18" s="18"/>
      <c r="U18" s="18"/>
      <c r="V18" s="22"/>
      <c r="W18" s="18"/>
      <c r="X18" s="13">
        <v>7200</v>
      </c>
      <c r="Y18" s="13" t="s">
        <v>337</v>
      </c>
      <c r="Z18" s="18"/>
      <c r="AA18" s="18"/>
      <c r="AB18" s="18"/>
      <c r="AC18" s="18"/>
      <c r="AD18" s="18"/>
      <c r="AE18" s="18"/>
      <c r="AF18" s="18"/>
      <c r="AG18" s="18"/>
      <c r="AH18" s="9">
        <v>43032</v>
      </c>
      <c r="AI18" t="s">
        <v>288</v>
      </c>
      <c r="AJ18">
        <v>2016</v>
      </c>
      <c r="AK18" s="9">
        <v>42853</v>
      </c>
    </row>
    <row r="19" spans="1:37" ht="12.75">
      <c r="A19" t="s">
        <v>7</v>
      </c>
      <c r="B19" t="s">
        <v>289</v>
      </c>
      <c r="C19" t="s">
        <v>302</v>
      </c>
      <c r="D19" t="s">
        <v>261</v>
      </c>
      <c r="E19" t="s">
        <v>248</v>
      </c>
      <c r="F19" t="s">
        <v>144</v>
      </c>
      <c r="G19" t="s">
        <v>138</v>
      </c>
      <c r="H19" t="s">
        <v>145</v>
      </c>
      <c r="I19" t="s">
        <v>9</v>
      </c>
      <c r="J19" s="7">
        <v>8000</v>
      </c>
      <c r="K19" s="7">
        <v>7545</v>
      </c>
      <c r="L19" s="16" t="str">
        <f t="shared" si="0"/>
        <v>1 3</v>
      </c>
      <c r="M19" s="12" t="s">
        <v>323</v>
      </c>
      <c r="N19" t="s">
        <v>247</v>
      </c>
      <c r="O19" s="12">
        <v>1</v>
      </c>
      <c r="P19" s="12">
        <v>1</v>
      </c>
      <c r="Q19" s="18"/>
      <c r="R19" t="s">
        <v>247</v>
      </c>
      <c r="S19" s="12">
        <v>1</v>
      </c>
      <c r="T19" s="18"/>
      <c r="U19" s="18"/>
      <c r="V19" s="22"/>
      <c r="W19" s="18"/>
      <c r="X19" s="13">
        <v>7200</v>
      </c>
      <c r="Y19" s="13" t="s">
        <v>337</v>
      </c>
      <c r="Z19" s="18"/>
      <c r="AA19" s="18"/>
      <c r="AB19" s="18"/>
      <c r="AC19" s="18"/>
      <c r="AD19" s="18"/>
      <c r="AE19" s="18"/>
      <c r="AF19" s="18"/>
      <c r="AG19" s="18"/>
      <c r="AH19" s="9">
        <v>43032</v>
      </c>
      <c r="AI19" t="s">
        <v>288</v>
      </c>
      <c r="AJ19">
        <v>2016</v>
      </c>
      <c r="AK19" s="9">
        <v>42853</v>
      </c>
    </row>
    <row r="20" spans="1:37" ht="12.75">
      <c r="A20" t="s">
        <v>7</v>
      </c>
      <c r="B20" t="s">
        <v>289</v>
      </c>
      <c r="C20" t="s">
        <v>303</v>
      </c>
      <c r="D20" t="s">
        <v>262</v>
      </c>
      <c r="E20" t="s">
        <v>248</v>
      </c>
      <c r="F20" t="s">
        <v>146</v>
      </c>
      <c r="G20" t="s">
        <v>147</v>
      </c>
      <c r="H20" t="s">
        <v>148</v>
      </c>
      <c r="I20" t="s">
        <v>9</v>
      </c>
      <c r="J20" s="7">
        <v>8000</v>
      </c>
      <c r="K20" s="7">
        <f>+K19</f>
        <v>7545</v>
      </c>
      <c r="L20" s="16" t="str">
        <f t="shared" si="0"/>
        <v>1 3</v>
      </c>
      <c r="M20" s="12" t="s">
        <v>323</v>
      </c>
      <c r="N20" t="s">
        <v>247</v>
      </c>
      <c r="O20" s="12">
        <v>1</v>
      </c>
      <c r="P20" s="12">
        <v>1</v>
      </c>
      <c r="Q20" s="18"/>
      <c r="R20" t="s">
        <v>247</v>
      </c>
      <c r="S20" s="12">
        <v>1</v>
      </c>
      <c r="T20" s="18"/>
      <c r="U20" s="18"/>
      <c r="V20" s="22"/>
      <c r="W20" s="18"/>
      <c r="X20" s="13">
        <v>11200</v>
      </c>
      <c r="Y20" s="13" t="s">
        <v>337</v>
      </c>
      <c r="Z20" s="18"/>
      <c r="AA20" s="18"/>
      <c r="AB20" s="18"/>
      <c r="AC20" s="18"/>
      <c r="AD20" s="18"/>
      <c r="AE20" s="18"/>
      <c r="AF20" s="18"/>
      <c r="AG20" s="18"/>
      <c r="AH20" s="9">
        <v>43032</v>
      </c>
      <c r="AI20" t="s">
        <v>288</v>
      </c>
      <c r="AJ20">
        <v>2016</v>
      </c>
      <c r="AK20" s="9">
        <v>42853</v>
      </c>
    </row>
    <row r="21" spans="1:37" ht="12.75">
      <c r="A21" t="s">
        <v>7</v>
      </c>
      <c r="B21" t="s">
        <v>289</v>
      </c>
      <c r="C21" t="s">
        <v>304</v>
      </c>
      <c r="D21" t="s">
        <v>263</v>
      </c>
      <c r="E21" t="s">
        <v>248</v>
      </c>
      <c r="F21" t="s">
        <v>149</v>
      </c>
      <c r="G21" t="s">
        <v>150</v>
      </c>
      <c r="H21" t="s">
        <v>151</v>
      </c>
      <c r="I21" t="s">
        <v>10</v>
      </c>
      <c r="J21" s="7">
        <v>8000</v>
      </c>
      <c r="K21" s="7">
        <f>+K20</f>
        <v>7545</v>
      </c>
      <c r="L21" s="16" t="str">
        <f t="shared" si="0"/>
        <v>1 3</v>
      </c>
      <c r="M21" s="12" t="s">
        <v>323</v>
      </c>
      <c r="N21" t="s">
        <v>247</v>
      </c>
      <c r="O21" s="12">
        <v>1</v>
      </c>
      <c r="P21" s="12">
        <v>1</v>
      </c>
      <c r="Q21" s="18"/>
      <c r="R21" t="s">
        <v>247</v>
      </c>
      <c r="S21" s="12">
        <v>1</v>
      </c>
      <c r="T21" s="18"/>
      <c r="U21" s="18"/>
      <c r="V21" s="22"/>
      <c r="W21" s="18"/>
      <c r="X21" s="13">
        <v>10200</v>
      </c>
      <c r="Y21" s="13" t="s">
        <v>337</v>
      </c>
      <c r="Z21" s="18"/>
      <c r="AA21" s="18"/>
      <c r="AB21" s="18"/>
      <c r="AC21" s="18"/>
      <c r="AD21" s="18"/>
      <c r="AE21" s="18"/>
      <c r="AF21" s="18"/>
      <c r="AG21" s="18"/>
      <c r="AH21" s="9">
        <v>43032</v>
      </c>
      <c r="AI21" t="s">
        <v>288</v>
      </c>
      <c r="AJ21">
        <v>2016</v>
      </c>
      <c r="AK21" s="9">
        <v>42853</v>
      </c>
    </row>
    <row r="22" spans="1:37" ht="12.75">
      <c r="A22" t="s">
        <v>7</v>
      </c>
      <c r="B22" t="s">
        <v>289</v>
      </c>
      <c r="C22" t="s">
        <v>305</v>
      </c>
      <c r="D22" t="s">
        <v>264</v>
      </c>
      <c r="E22" t="s">
        <v>248</v>
      </c>
      <c r="F22" t="s">
        <v>152</v>
      </c>
      <c r="G22" t="s">
        <v>153</v>
      </c>
      <c r="H22" t="s">
        <v>249</v>
      </c>
      <c r="I22" t="s">
        <v>9</v>
      </c>
      <c r="J22" s="7">
        <v>8000</v>
      </c>
      <c r="K22" s="7">
        <v>7545</v>
      </c>
      <c r="L22" s="16" t="str">
        <f t="shared" si="0"/>
        <v>1 3</v>
      </c>
      <c r="M22" s="12" t="s">
        <v>323</v>
      </c>
      <c r="N22" t="s">
        <v>247</v>
      </c>
      <c r="O22" s="12">
        <v>1</v>
      </c>
      <c r="P22" s="12">
        <v>1</v>
      </c>
      <c r="Q22" s="18"/>
      <c r="R22" t="s">
        <v>247</v>
      </c>
      <c r="S22" s="12">
        <v>1</v>
      </c>
      <c r="T22" s="18"/>
      <c r="U22" s="18"/>
      <c r="V22" s="22"/>
      <c r="W22" s="18"/>
      <c r="X22" s="13">
        <v>7200</v>
      </c>
      <c r="Y22" s="13" t="s">
        <v>337</v>
      </c>
      <c r="Z22" s="18"/>
      <c r="AA22" s="18"/>
      <c r="AB22" s="18"/>
      <c r="AC22" s="18"/>
      <c r="AD22" s="18"/>
      <c r="AE22" s="18"/>
      <c r="AF22" s="18"/>
      <c r="AG22" s="18"/>
      <c r="AH22" s="9">
        <v>43032</v>
      </c>
      <c r="AI22" t="s">
        <v>288</v>
      </c>
      <c r="AJ22">
        <v>2016</v>
      </c>
      <c r="AK22" s="9">
        <v>42853</v>
      </c>
    </row>
    <row r="23" spans="1:37" ht="12.75">
      <c r="A23" t="s">
        <v>7</v>
      </c>
      <c r="B23" t="s">
        <v>291</v>
      </c>
      <c r="C23" t="s">
        <v>306</v>
      </c>
      <c r="D23" t="s">
        <v>265</v>
      </c>
      <c r="E23" t="s">
        <v>248</v>
      </c>
      <c r="F23" t="s">
        <v>154</v>
      </c>
      <c r="G23" t="s">
        <v>155</v>
      </c>
      <c r="I23" t="s">
        <v>9</v>
      </c>
      <c r="J23" s="7">
        <v>17000</v>
      </c>
      <c r="K23" s="7">
        <f>+J23-688.22</f>
        <v>16311.78</v>
      </c>
      <c r="L23" s="12" t="s">
        <v>342</v>
      </c>
      <c r="M23" s="12" t="s">
        <v>323</v>
      </c>
      <c r="N23" t="s">
        <v>247</v>
      </c>
      <c r="O23" s="12">
        <v>3</v>
      </c>
      <c r="P23" s="12">
        <v>7</v>
      </c>
      <c r="Q23" s="18"/>
      <c r="R23" t="s">
        <v>247</v>
      </c>
      <c r="S23" s="12">
        <f>+'Tabla 48882'!A8</f>
        <v>5</v>
      </c>
      <c r="T23" s="18"/>
      <c r="U23" s="18"/>
      <c r="V23" s="22"/>
      <c r="W23" s="18"/>
      <c r="X23" s="13">
        <v>13000</v>
      </c>
      <c r="Y23" s="13" t="s">
        <v>337</v>
      </c>
      <c r="Z23" s="18"/>
      <c r="AA23" s="18"/>
      <c r="AB23" s="18"/>
      <c r="AC23" s="18"/>
      <c r="AD23" s="18"/>
      <c r="AE23" s="18"/>
      <c r="AF23" s="18"/>
      <c r="AG23" s="18"/>
      <c r="AH23" s="9">
        <v>43032</v>
      </c>
      <c r="AI23" t="s">
        <v>288</v>
      </c>
      <c r="AJ23">
        <v>2016</v>
      </c>
      <c r="AK23" s="9">
        <v>42853</v>
      </c>
    </row>
    <row r="24" spans="1:37" ht="12.75">
      <c r="A24" t="s">
        <v>7</v>
      </c>
      <c r="B24" t="s">
        <v>292</v>
      </c>
      <c r="C24" t="s">
        <v>290</v>
      </c>
      <c r="D24" t="s">
        <v>266</v>
      </c>
      <c r="E24" t="s">
        <v>248</v>
      </c>
      <c r="F24" t="s">
        <v>156</v>
      </c>
      <c r="G24" t="s">
        <v>157</v>
      </c>
      <c r="H24" t="s">
        <v>158</v>
      </c>
      <c r="I24" t="s">
        <v>10</v>
      </c>
      <c r="J24" s="7">
        <v>25812.5</v>
      </c>
      <c r="K24" s="7">
        <f>+J24-1414.04</f>
        <v>24398.46</v>
      </c>
      <c r="L24" s="16" t="str">
        <f>+L23</f>
        <v>1 4</v>
      </c>
      <c r="M24" s="12" t="s">
        <v>323</v>
      </c>
      <c r="N24" t="s">
        <v>247</v>
      </c>
      <c r="O24" s="12">
        <v>3</v>
      </c>
      <c r="P24" s="12">
        <v>10</v>
      </c>
      <c r="Q24" s="18"/>
      <c r="R24" t="s">
        <v>247</v>
      </c>
      <c r="S24" s="12">
        <f>+'Tabla 48882'!A10</f>
        <v>7</v>
      </c>
      <c r="T24" s="18"/>
      <c r="U24" s="18"/>
      <c r="V24" s="22"/>
      <c r="W24" s="18"/>
      <c r="X24" s="13">
        <v>25700</v>
      </c>
      <c r="Y24" s="13" t="s">
        <v>337</v>
      </c>
      <c r="Z24" s="18"/>
      <c r="AA24" s="18"/>
      <c r="AB24" s="18"/>
      <c r="AC24" s="18"/>
      <c r="AD24" s="18"/>
      <c r="AE24" s="18"/>
      <c r="AF24" s="18"/>
      <c r="AG24" s="18"/>
      <c r="AH24" s="9">
        <v>43032</v>
      </c>
      <c r="AI24" t="s">
        <v>288</v>
      </c>
      <c r="AJ24">
        <v>2016</v>
      </c>
      <c r="AK24" s="9">
        <v>42853</v>
      </c>
    </row>
    <row r="25" spans="1:37" ht="12.75">
      <c r="A25" t="s">
        <v>7</v>
      </c>
      <c r="B25" t="s">
        <v>289</v>
      </c>
      <c r="C25" t="s">
        <v>307</v>
      </c>
      <c r="D25" t="s">
        <v>267</v>
      </c>
      <c r="E25" t="s">
        <v>248</v>
      </c>
      <c r="F25" t="s">
        <v>159</v>
      </c>
      <c r="G25" t="s">
        <v>158</v>
      </c>
      <c r="H25" t="s">
        <v>160</v>
      </c>
      <c r="I25" t="s">
        <v>9</v>
      </c>
      <c r="J25" s="7">
        <v>8000</v>
      </c>
      <c r="K25" s="7">
        <f>+K22</f>
        <v>7545</v>
      </c>
      <c r="L25" s="16" t="str">
        <f>+L22</f>
        <v>1 3</v>
      </c>
      <c r="M25" s="12" t="s">
        <v>323</v>
      </c>
      <c r="N25" t="s">
        <v>247</v>
      </c>
      <c r="O25" s="12">
        <v>1</v>
      </c>
      <c r="P25" s="12">
        <v>3</v>
      </c>
      <c r="Q25" s="18"/>
      <c r="R25" t="s">
        <v>247</v>
      </c>
      <c r="S25" s="12">
        <v>1</v>
      </c>
      <c r="T25" s="18"/>
      <c r="U25" s="18"/>
      <c r="V25" s="22"/>
      <c r="W25" s="18"/>
      <c r="X25" s="13">
        <v>12300</v>
      </c>
      <c r="Y25" s="13" t="s">
        <v>337</v>
      </c>
      <c r="Z25" s="18"/>
      <c r="AA25" s="18"/>
      <c r="AB25" s="18"/>
      <c r="AC25" s="18"/>
      <c r="AD25" s="18"/>
      <c r="AE25" s="18"/>
      <c r="AF25" s="18"/>
      <c r="AG25" s="18"/>
      <c r="AH25" s="9">
        <v>43032</v>
      </c>
      <c r="AI25" t="s">
        <v>288</v>
      </c>
      <c r="AJ25">
        <v>2016</v>
      </c>
      <c r="AK25" s="9">
        <v>42853</v>
      </c>
    </row>
    <row r="26" spans="1:37" ht="12.75">
      <c r="A26" t="s">
        <v>7</v>
      </c>
      <c r="B26" t="s">
        <v>291</v>
      </c>
      <c r="C26" t="s">
        <v>308</v>
      </c>
      <c r="D26" t="s">
        <v>252</v>
      </c>
      <c r="E26" t="s">
        <v>248</v>
      </c>
      <c r="F26" t="s">
        <v>161</v>
      </c>
      <c r="G26" t="s">
        <v>162</v>
      </c>
      <c r="H26" t="s">
        <v>163</v>
      </c>
      <c r="I26" t="s">
        <v>10</v>
      </c>
      <c r="J26" s="7">
        <v>10000</v>
      </c>
      <c r="K26" s="7">
        <f>+K17</f>
        <v>9545</v>
      </c>
      <c r="L26" s="16" t="str">
        <f aca="true" t="shared" si="1" ref="L26:L36">+L25</f>
        <v>1 3</v>
      </c>
      <c r="M26" s="12" t="s">
        <v>323</v>
      </c>
      <c r="N26" t="s">
        <v>247</v>
      </c>
      <c r="O26" s="12">
        <v>1</v>
      </c>
      <c r="P26" s="12">
        <v>3</v>
      </c>
      <c r="Q26" s="18"/>
      <c r="R26" t="s">
        <v>247</v>
      </c>
      <c r="S26" s="12">
        <v>2</v>
      </c>
      <c r="T26" s="18"/>
      <c r="U26" s="18"/>
      <c r="V26" s="22"/>
      <c r="W26" s="18"/>
      <c r="X26" s="13">
        <v>9000</v>
      </c>
      <c r="Y26" s="13" t="s">
        <v>337</v>
      </c>
      <c r="Z26" s="18"/>
      <c r="AA26" s="18"/>
      <c r="AB26" s="18"/>
      <c r="AC26" s="18"/>
      <c r="AD26" s="18"/>
      <c r="AE26" s="18"/>
      <c r="AF26" s="18"/>
      <c r="AG26" s="18"/>
      <c r="AH26" s="9">
        <v>43032</v>
      </c>
      <c r="AI26" t="s">
        <v>288</v>
      </c>
      <c r="AJ26">
        <v>2016</v>
      </c>
      <c r="AK26" s="9">
        <v>42853</v>
      </c>
    </row>
    <row r="27" spans="1:37" ht="12.75">
      <c r="A27" t="s">
        <v>7</v>
      </c>
      <c r="B27" t="s">
        <v>291</v>
      </c>
      <c r="C27" t="s">
        <v>307</v>
      </c>
      <c r="D27" t="s">
        <v>268</v>
      </c>
      <c r="E27" t="s">
        <v>248</v>
      </c>
      <c r="F27" t="s">
        <v>164</v>
      </c>
      <c r="G27" t="s">
        <v>165</v>
      </c>
      <c r="H27" t="s">
        <v>166</v>
      </c>
      <c r="I27" t="s">
        <v>10</v>
      </c>
      <c r="J27" s="7">
        <v>10000</v>
      </c>
      <c r="K27" s="7">
        <f>+K26</f>
        <v>9545</v>
      </c>
      <c r="L27" s="16" t="str">
        <f t="shared" si="1"/>
        <v>1 3</v>
      </c>
      <c r="M27" s="12" t="s">
        <v>323</v>
      </c>
      <c r="N27" t="s">
        <v>247</v>
      </c>
      <c r="O27" s="12">
        <v>1</v>
      </c>
      <c r="P27" s="12">
        <v>3</v>
      </c>
      <c r="Q27" s="18"/>
      <c r="R27" t="s">
        <v>247</v>
      </c>
      <c r="S27" s="12">
        <v>2</v>
      </c>
      <c r="T27" s="18"/>
      <c r="U27" s="18"/>
      <c r="V27" s="22"/>
      <c r="W27" s="18"/>
      <c r="X27" s="13">
        <v>13000</v>
      </c>
      <c r="Y27" s="13" t="s">
        <v>337</v>
      </c>
      <c r="Z27" s="18"/>
      <c r="AA27" s="18"/>
      <c r="AB27" s="18"/>
      <c r="AC27" s="18"/>
      <c r="AD27" s="18"/>
      <c r="AE27" s="18"/>
      <c r="AF27" s="18"/>
      <c r="AG27" s="18"/>
      <c r="AH27" s="9">
        <v>43032</v>
      </c>
      <c r="AI27" t="s">
        <v>288</v>
      </c>
      <c r="AJ27">
        <v>2016</v>
      </c>
      <c r="AK27" s="9">
        <v>42853</v>
      </c>
    </row>
    <row r="28" spans="1:37" ht="12.75">
      <c r="A28" t="s">
        <v>7</v>
      </c>
      <c r="B28" t="s">
        <v>289</v>
      </c>
      <c r="C28" t="s">
        <v>309</v>
      </c>
      <c r="D28" t="s">
        <v>269</v>
      </c>
      <c r="E28" t="s">
        <v>248</v>
      </c>
      <c r="F28" t="s">
        <v>167</v>
      </c>
      <c r="G28" t="s">
        <v>168</v>
      </c>
      <c r="H28" t="s">
        <v>169</v>
      </c>
      <c r="I28" t="s">
        <v>10</v>
      </c>
      <c r="J28" s="7">
        <v>8000</v>
      </c>
      <c r="K28" s="7">
        <f>+K25</f>
        <v>7545</v>
      </c>
      <c r="L28" s="16" t="str">
        <f t="shared" si="1"/>
        <v>1 3</v>
      </c>
      <c r="M28" s="12" t="s">
        <v>323</v>
      </c>
      <c r="N28" t="s">
        <v>247</v>
      </c>
      <c r="O28" s="12">
        <v>1</v>
      </c>
      <c r="P28" s="12">
        <v>1</v>
      </c>
      <c r="Q28" s="18"/>
      <c r="R28" t="s">
        <v>247</v>
      </c>
      <c r="S28" s="12">
        <v>1</v>
      </c>
      <c r="T28" s="18"/>
      <c r="U28" s="18"/>
      <c r="V28" s="22"/>
      <c r="W28" s="18"/>
      <c r="X28" s="13">
        <v>7200</v>
      </c>
      <c r="Y28" s="13" t="s">
        <v>337</v>
      </c>
      <c r="Z28" s="18"/>
      <c r="AA28" s="18"/>
      <c r="AB28" s="18"/>
      <c r="AC28" s="18"/>
      <c r="AD28" s="18"/>
      <c r="AE28" s="18"/>
      <c r="AF28" s="18"/>
      <c r="AG28" s="18"/>
      <c r="AH28" s="9">
        <v>43032</v>
      </c>
      <c r="AI28" t="s">
        <v>288</v>
      </c>
      <c r="AJ28">
        <v>2016</v>
      </c>
      <c r="AK28" s="9">
        <v>42853</v>
      </c>
    </row>
    <row r="29" spans="1:37" ht="12.75">
      <c r="A29" t="s">
        <v>7</v>
      </c>
      <c r="B29" t="s">
        <v>289</v>
      </c>
      <c r="C29" t="s">
        <v>309</v>
      </c>
      <c r="D29" t="s">
        <v>269</v>
      </c>
      <c r="E29" t="s">
        <v>248</v>
      </c>
      <c r="F29" t="s">
        <v>170</v>
      </c>
      <c r="G29" t="s">
        <v>168</v>
      </c>
      <c r="H29" t="s">
        <v>171</v>
      </c>
      <c r="I29" t="s">
        <v>10</v>
      </c>
      <c r="J29" s="7">
        <v>8000</v>
      </c>
      <c r="K29" s="7">
        <v>7545</v>
      </c>
      <c r="L29" s="16" t="str">
        <f t="shared" si="1"/>
        <v>1 3</v>
      </c>
      <c r="M29" s="12" t="s">
        <v>323</v>
      </c>
      <c r="N29" t="s">
        <v>247</v>
      </c>
      <c r="O29" s="12">
        <v>1</v>
      </c>
      <c r="P29" s="12">
        <v>1</v>
      </c>
      <c r="Q29" s="18"/>
      <c r="R29" t="s">
        <v>247</v>
      </c>
      <c r="S29" s="12">
        <v>1</v>
      </c>
      <c r="T29" s="18"/>
      <c r="U29" s="18"/>
      <c r="V29" s="22"/>
      <c r="W29" s="18"/>
      <c r="X29" s="13">
        <v>7200</v>
      </c>
      <c r="Y29" s="13" t="s">
        <v>337</v>
      </c>
      <c r="Z29" s="18"/>
      <c r="AA29" s="18"/>
      <c r="AB29" s="18"/>
      <c r="AC29" s="18"/>
      <c r="AD29" s="18"/>
      <c r="AE29" s="18"/>
      <c r="AF29" s="18"/>
      <c r="AG29" s="18"/>
      <c r="AH29" s="9">
        <v>43032</v>
      </c>
      <c r="AI29" t="s">
        <v>288</v>
      </c>
      <c r="AJ29">
        <v>2016</v>
      </c>
      <c r="AK29" s="9">
        <v>42853</v>
      </c>
    </row>
    <row r="30" spans="1:37" ht="12.75">
      <c r="A30" t="s">
        <v>7</v>
      </c>
      <c r="B30" t="s">
        <v>289</v>
      </c>
      <c r="C30" t="s">
        <v>310</v>
      </c>
      <c r="D30" t="s">
        <v>272</v>
      </c>
      <c r="E30" t="s">
        <v>248</v>
      </c>
      <c r="F30" t="s">
        <v>172</v>
      </c>
      <c r="G30" t="s">
        <v>168</v>
      </c>
      <c r="H30" t="s">
        <v>173</v>
      </c>
      <c r="I30" t="s">
        <v>10</v>
      </c>
      <c r="J30" s="7">
        <v>10000</v>
      </c>
      <c r="K30" s="7">
        <f>+K27</f>
        <v>9545</v>
      </c>
      <c r="L30" s="16" t="str">
        <f t="shared" si="1"/>
        <v>1 3</v>
      </c>
      <c r="M30" s="12" t="s">
        <v>323</v>
      </c>
      <c r="N30" t="s">
        <v>247</v>
      </c>
      <c r="O30" s="12">
        <v>1</v>
      </c>
      <c r="P30" s="12">
        <v>3</v>
      </c>
      <c r="Q30" s="18"/>
      <c r="R30" t="s">
        <v>247</v>
      </c>
      <c r="S30" s="12">
        <v>2</v>
      </c>
      <c r="T30" s="18"/>
      <c r="U30" s="18"/>
      <c r="V30" s="22"/>
      <c r="W30" s="18"/>
      <c r="X30" s="13">
        <v>9000</v>
      </c>
      <c r="Y30" s="13" t="s">
        <v>337</v>
      </c>
      <c r="Z30" s="18"/>
      <c r="AA30" s="18"/>
      <c r="AB30" s="18"/>
      <c r="AC30" s="18"/>
      <c r="AD30" s="18"/>
      <c r="AE30" s="18"/>
      <c r="AF30" s="18"/>
      <c r="AG30" s="18"/>
      <c r="AH30" s="9">
        <v>43032</v>
      </c>
      <c r="AI30" t="s">
        <v>288</v>
      </c>
      <c r="AJ30">
        <v>2016</v>
      </c>
      <c r="AK30" s="9">
        <v>42853</v>
      </c>
    </row>
    <row r="31" spans="1:37" ht="12.75">
      <c r="A31" t="s">
        <v>7</v>
      </c>
      <c r="B31" t="s">
        <v>291</v>
      </c>
      <c r="C31" t="s">
        <v>311</v>
      </c>
      <c r="D31" t="s">
        <v>273</v>
      </c>
      <c r="E31" t="s">
        <v>248</v>
      </c>
      <c r="F31" t="s">
        <v>174</v>
      </c>
      <c r="G31" t="s">
        <v>175</v>
      </c>
      <c r="H31" t="s">
        <v>176</v>
      </c>
      <c r="I31" t="s">
        <v>10</v>
      </c>
      <c r="J31" s="7">
        <v>12000</v>
      </c>
      <c r="K31" s="7">
        <f>+K13</f>
        <v>11476.84</v>
      </c>
      <c r="L31" s="16" t="str">
        <f t="shared" si="1"/>
        <v>1 3</v>
      </c>
      <c r="M31" s="12" t="s">
        <v>323</v>
      </c>
      <c r="N31" t="s">
        <v>247</v>
      </c>
      <c r="O31" s="12">
        <v>2</v>
      </c>
      <c r="P31" s="12">
        <f>+'Tabla 48864'!A7</f>
        <v>4</v>
      </c>
      <c r="Q31" s="18"/>
      <c r="R31" t="s">
        <v>247</v>
      </c>
      <c r="S31" s="12">
        <v>3</v>
      </c>
      <c r="T31" s="18"/>
      <c r="U31" s="18"/>
      <c r="V31" s="22"/>
      <c r="W31" s="18"/>
      <c r="X31" s="13">
        <v>7200</v>
      </c>
      <c r="Y31" s="13" t="s">
        <v>337</v>
      </c>
      <c r="Z31" s="18"/>
      <c r="AA31" s="18"/>
      <c r="AB31" s="18"/>
      <c r="AC31" s="18"/>
      <c r="AD31" s="18"/>
      <c r="AE31" s="18"/>
      <c r="AF31" s="18"/>
      <c r="AG31" s="18"/>
      <c r="AH31" s="9">
        <v>43032</v>
      </c>
      <c r="AI31" t="s">
        <v>288</v>
      </c>
      <c r="AJ31">
        <v>2016</v>
      </c>
      <c r="AK31" s="9">
        <v>42853</v>
      </c>
    </row>
    <row r="32" spans="1:37" ht="12.75">
      <c r="A32" t="s">
        <v>7</v>
      </c>
      <c r="B32" t="s">
        <v>289</v>
      </c>
      <c r="C32" t="s">
        <v>312</v>
      </c>
      <c r="D32" t="s">
        <v>272</v>
      </c>
      <c r="E32" t="s">
        <v>248</v>
      </c>
      <c r="F32" t="s">
        <v>177</v>
      </c>
      <c r="G32" t="s">
        <v>178</v>
      </c>
      <c r="H32" t="s">
        <v>179</v>
      </c>
      <c r="I32" t="s">
        <v>9</v>
      </c>
      <c r="J32" s="7">
        <v>8000</v>
      </c>
      <c r="K32" s="7">
        <f>+K29</f>
        <v>7545</v>
      </c>
      <c r="L32" s="16" t="str">
        <f t="shared" si="1"/>
        <v>1 3</v>
      </c>
      <c r="M32" s="12" t="s">
        <v>323</v>
      </c>
      <c r="N32" t="s">
        <v>247</v>
      </c>
      <c r="O32" s="12">
        <v>1</v>
      </c>
      <c r="P32" s="12">
        <v>1</v>
      </c>
      <c r="Q32" s="18"/>
      <c r="R32" t="s">
        <v>247</v>
      </c>
      <c r="S32" s="12">
        <v>1</v>
      </c>
      <c r="T32" s="18"/>
      <c r="U32" s="18"/>
      <c r="V32" s="22"/>
      <c r="W32" s="18"/>
      <c r="X32" s="13">
        <v>7200</v>
      </c>
      <c r="Y32" s="13" t="s">
        <v>337</v>
      </c>
      <c r="Z32" s="18"/>
      <c r="AA32" s="18"/>
      <c r="AB32" s="18"/>
      <c r="AC32" s="18"/>
      <c r="AD32" s="18"/>
      <c r="AE32" s="18"/>
      <c r="AF32" s="18"/>
      <c r="AG32" s="18"/>
      <c r="AH32" s="9">
        <v>43032</v>
      </c>
      <c r="AI32" t="s">
        <v>288</v>
      </c>
      <c r="AJ32">
        <v>2016</v>
      </c>
      <c r="AK32" s="9">
        <v>42853</v>
      </c>
    </row>
    <row r="33" spans="1:37" ht="12.75">
      <c r="A33" t="s">
        <v>7</v>
      </c>
      <c r="B33" t="s">
        <v>292</v>
      </c>
      <c r="C33" t="s">
        <v>310</v>
      </c>
      <c r="D33" t="s">
        <v>270</v>
      </c>
      <c r="E33" t="s">
        <v>248</v>
      </c>
      <c r="F33" t="s">
        <v>180</v>
      </c>
      <c r="G33" t="s">
        <v>181</v>
      </c>
      <c r="H33" t="s">
        <v>182</v>
      </c>
      <c r="I33" t="s">
        <v>10</v>
      </c>
      <c r="J33" s="7">
        <v>8000</v>
      </c>
      <c r="K33" s="7">
        <f>+K29</f>
        <v>7545</v>
      </c>
      <c r="L33" s="16" t="str">
        <f t="shared" si="1"/>
        <v>1 3</v>
      </c>
      <c r="M33" s="12" t="s">
        <v>323</v>
      </c>
      <c r="N33" t="s">
        <v>247</v>
      </c>
      <c r="O33" s="12">
        <v>1</v>
      </c>
      <c r="P33" s="12">
        <v>1</v>
      </c>
      <c r="Q33" s="18"/>
      <c r="R33" t="s">
        <v>247</v>
      </c>
      <c r="S33" s="12">
        <v>1</v>
      </c>
      <c r="T33" s="18"/>
      <c r="U33" s="18"/>
      <c r="V33" s="22"/>
      <c r="W33" s="18"/>
      <c r="X33" s="13">
        <v>8000</v>
      </c>
      <c r="Y33" s="13" t="s">
        <v>337</v>
      </c>
      <c r="Z33" s="18"/>
      <c r="AA33" s="18"/>
      <c r="AB33" s="18"/>
      <c r="AC33" s="18"/>
      <c r="AD33" s="18"/>
      <c r="AE33" s="18"/>
      <c r="AF33" s="18"/>
      <c r="AG33" s="18"/>
      <c r="AH33" s="9">
        <v>43032</v>
      </c>
      <c r="AI33" t="s">
        <v>288</v>
      </c>
      <c r="AJ33">
        <v>2016</v>
      </c>
      <c r="AK33" s="9">
        <v>42853</v>
      </c>
    </row>
    <row r="34" spans="1:37" ht="12.75">
      <c r="A34" t="s">
        <v>7</v>
      </c>
      <c r="B34" t="s">
        <v>289</v>
      </c>
      <c r="C34" t="s">
        <v>313</v>
      </c>
      <c r="D34" t="s">
        <v>262</v>
      </c>
      <c r="E34" t="s">
        <v>248</v>
      </c>
      <c r="F34" t="s">
        <v>183</v>
      </c>
      <c r="G34" t="s">
        <v>184</v>
      </c>
      <c r="H34" t="s">
        <v>185</v>
      </c>
      <c r="I34" t="s">
        <v>10</v>
      </c>
      <c r="J34" s="7">
        <v>8000</v>
      </c>
      <c r="K34" s="7">
        <f>+K33</f>
        <v>7545</v>
      </c>
      <c r="L34" s="16" t="str">
        <f t="shared" si="1"/>
        <v>1 3</v>
      </c>
      <c r="M34" s="12" t="s">
        <v>323</v>
      </c>
      <c r="N34" t="s">
        <v>247</v>
      </c>
      <c r="O34" s="12">
        <v>1</v>
      </c>
      <c r="P34" s="12">
        <v>1</v>
      </c>
      <c r="Q34" s="18"/>
      <c r="R34" t="s">
        <v>247</v>
      </c>
      <c r="S34" s="12">
        <v>1</v>
      </c>
      <c r="T34" s="18"/>
      <c r="U34" s="18"/>
      <c r="V34" s="22"/>
      <c r="W34" s="18"/>
      <c r="X34" s="13">
        <v>10200</v>
      </c>
      <c r="Y34" s="13" t="s">
        <v>337</v>
      </c>
      <c r="Z34" s="18"/>
      <c r="AA34" s="18"/>
      <c r="AB34" s="18"/>
      <c r="AC34" s="18"/>
      <c r="AD34" s="18"/>
      <c r="AE34" s="18"/>
      <c r="AF34" s="18"/>
      <c r="AG34" s="18"/>
      <c r="AH34" s="9">
        <v>43032</v>
      </c>
      <c r="AI34" t="s">
        <v>288</v>
      </c>
      <c r="AJ34">
        <v>2016</v>
      </c>
      <c r="AK34" s="9">
        <v>42853</v>
      </c>
    </row>
    <row r="35" spans="1:37" ht="12.75">
      <c r="A35" t="s">
        <v>7</v>
      </c>
      <c r="B35" t="s">
        <v>291</v>
      </c>
      <c r="C35" t="s">
        <v>314</v>
      </c>
      <c r="D35" t="s">
        <v>274</v>
      </c>
      <c r="E35" t="s">
        <v>248</v>
      </c>
      <c r="F35" t="s">
        <v>186</v>
      </c>
      <c r="G35" t="s">
        <v>187</v>
      </c>
      <c r="H35" t="s">
        <v>188</v>
      </c>
      <c r="I35" t="s">
        <v>9</v>
      </c>
      <c r="J35" s="7">
        <v>12000</v>
      </c>
      <c r="K35" s="7">
        <f>+K31</f>
        <v>11476.84</v>
      </c>
      <c r="L35" s="16" t="str">
        <f t="shared" si="1"/>
        <v>1 3</v>
      </c>
      <c r="M35" s="12" t="s">
        <v>323</v>
      </c>
      <c r="N35" t="s">
        <v>247</v>
      </c>
      <c r="O35" s="12">
        <v>2</v>
      </c>
      <c r="P35" s="12">
        <v>4</v>
      </c>
      <c r="Q35" s="18"/>
      <c r="R35" t="s">
        <v>247</v>
      </c>
      <c r="S35" s="12">
        <v>3</v>
      </c>
      <c r="T35" s="18"/>
      <c r="U35" s="18"/>
      <c r="V35" s="22"/>
      <c r="W35" s="18"/>
      <c r="X35" s="13">
        <v>10800</v>
      </c>
      <c r="Y35" s="13" t="s">
        <v>337</v>
      </c>
      <c r="Z35" s="18"/>
      <c r="AA35" s="18"/>
      <c r="AB35" s="18"/>
      <c r="AC35" s="18"/>
      <c r="AD35" s="18"/>
      <c r="AE35" s="18"/>
      <c r="AF35" s="18"/>
      <c r="AG35" s="18"/>
      <c r="AH35" s="9">
        <v>43032</v>
      </c>
      <c r="AI35" t="s">
        <v>288</v>
      </c>
      <c r="AJ35">
        <v>2016</v>
      </c>
      <c r="AK35" s="9">
        <v>42853</v>
      </c>
    </row>
    <row r="36" spans="1:37" ht="12.75">
      <c r="A36" t="s">
        <v>7</v>
      </c>
      <c r="B36" t="s">
        <v>289</v>
      </c>
      <c r="C36" t="s">
        <v>297</v>
      </c>
      <c r="D36" t="s">
        <v>275</v>
      </c>
      <c r="E36" t="s">
        <v>248</v>
      </c>
      <c r="F36" t="s">
        <v>189</v>
      </c>
      <c r="G36" t="s">
        <v>190</v>
      </c>
      <c r="H36" t="s">
        <v>191</v>
      </c>
      <c r="I36" t="s">
        <v>9</v>
      </c>
      <c r="J36" s="7">
        <v>8000</v>
      </c>
      <c r="K36" s="7">
        <v>3794</v>
      </c>
      <c r="L36" s="16" t="str">
        <f t="shared" si="1"/>
        <v>1 3</v>
      </c>
      <c r="M36" s="12" t="s">
        <v>323</v>
      </c>
      <c r="N36" t="s">
        <v>247</v>
      </c>
      <c r="O36" s="12">
        <v>1</v>
      </c>
      <c r="P36" s="12">
        <v>1</v>
      </c>
      <c r="Q36" s="18"/>
      <c r="R36" t="s">
        <v>247</v>
      </c>
      <c r="S36" s="12">
        <v>1</v>
      </c>
      <c r="T36" s="18"/>
      <c r="U36" s="18"/>
      <c r="V36" s="22"/>
      <c r="W36" s="18"/>
      <c r="X36" s="13">
        <v>7200</v>
      </c>
      <c r="Y36" s="13" t="s">
        <v>337</v>
      </c>
      <c r="Z36" s="18"/>
      <c r="AA36" s="18"/>
      <c r="AB36" s="18"/>
      <c r="AC36" s="18"/>
      <c r="AD36" s="18"/>
      <c r="AE36" s="18"/>
      <c r="AF36" s="18"/>
      <c r="AG36" s="18"/>
      <c r="AH36" s="9">
        <v>43032</v>
      </c>
      <c r="AI36" t="s">
        <v>288</v>
      </c>
      <c r="AJ36">
        <v>2016</v>
      </c>
      <c r="AK36" s="9">
        <v>42853</v>
      </c>
    </row>
    <row r="37" spans="1:37" ht="12.75">
      <c r="A37" t="s">
        <v>7</v>
      </c>
      <c r="B37" t="s">
        <v>292</v>
      </c>
      <c r="C37" t="s">
        <v>315</v>
      </c>
      <c r="D37" t="s">
        <v>276</v>
      </c>
      <c r="E37" t="s">
        <v>248</v>
      </c>
      <c r="F37" s="8" t="s">
        <v>192</v>
      </c>
      <c r="G37" t="s">
        <v>193</v>
      </c>
      <c r="H37" t="s">
        <v>194</v>
      </c>
      <c r="I37" t="s">
        <v>10</v>
      </c>
      <c r="J37" s="7">
        <v>20439.46</v>
      </c>
      <c r="K37" s="7">
        <f>+J37-1106.46</f>
        <v>19333</v>
      </c>
      <c r="L37" s="16" t="str">
        <f>+L24</f>
        <v>1 4</v>
      </c>
      <c r="M37" s="12" t="s">
        <v>323</v>
      </c>
      <c r="N37" t="s">
        <v>247</v>
      </c>
      <c r="O37" s="12">
        <v>3</v>
      </c>
      <c r="P37" s="12">
        <f>+'Tabla 48864'!A11</f>
        <v>8</v>
      </c>
      <c r="Q37" s="18"/>
      <c r="R37" t="s">
        <v>247</v>
      </c>
      <c r="S37" s="12">
        <f>+'Tabla 48882'!A9</f>
        <v>6</v>
      </c>
      <c r="T37" s="18"/>
      <c r="U37" s="18"/>
      <c r="V37" s="22"/>
      <c r="W37" s="18"/>
      <c r="X37" s="13">
        <v>25000</v>
      </c>
      <c r="Y37" s="13" t="s">
        <v>337</v>
      </c>
      <c r="Z37" s="18"/>
      <c r="AA37" s="18"/>
      <c r="AB37" s="18"/>
      <c r="AC37" s="18"/>
      <c r="AD37" s="18"/>
      <c r="AE37" s="18"/>
      <c r="AF37" s="18"/>
      <c r="AG37" s="18"/>
      <c r="AH37" s="9">
        <v>43032</v>
      </c>
      <c r="AI37" t="s">
        <v>288</v>
      </c>
      <c r="AJ37">
        <v>2016</v>
      </c>
      <c r="AK37" s="9">
        <v>42853</v>
      </c>
    </row>
    <row r="38" spans="1:37" ht="12.75">
      <c r="A38" t="s">
        <v>5</v>
      </c>
      <c r="B38" t="s">
        <v>290</v>
      </c>
      <c r="C38" t="s">
        <v>294</v>
      </c>
      <c r="D38" t="s">
        <v>259</v>
      </c>
      <c r="E38" t="s">
        <v>248</v>
      </c>
      <c r="F38" t="s">
        <v>195</v>
      </c>
      <c r="G38" t="s">
        <v>193</v>
      </c>
      <c r="H38" t="s">
        <v>193</v>
      </c>
      <c r="I38" t="s">
        <v>9</v>
      </c>
      <c r="J38" s="7">
        <v>31969.1</v>
      </c>
      <c r="K38" s="7">
        <f>+K14</f>
        <v>29865.3</v>
      </c>
      <c r="L38" s="16" t="str">
        <f>+L14</f>
        <v>1 5</v>
      </c>
      <c r="M38" s="12" t="s">
        <v>323</v>
      </c>
      <c r="N38" t="s">
        <v>247</v>
      </c>
      <c r="O38" s="12">
        <v>4</v>
      </c>
      <c r="P38" s="12">
        <f>+'Tabla 48864'!A9</f>
        <v>6</v>
      </c>
      <c r="Q38" s="18"/>
      <c r="R38" t="s">
        <v>247</v>
      </c>
      <c r="S38" s="12">
        <f>+'Tabla 48882'!A11</f>
        <v>8</v>
      </c>
      <c r="T38" s="18"/>
      <c r="U38" s="18"/>
      <c r="V38" s="22"/>
      <c r="W38" s="18"/>
      <c r="X38" s="13">
        <v>32300</v>
      </c>
      <c r="Y38" s="13" t="s">
        <v>337</v>
      </c>
      <c r="Z38" s="18"/>
      <c r="AA38" s="18"/>
      <c r="AB38" s="18"/>
      <c r="AC38" s="18"/>
      <c r="AD38" s="18"/>
      <c r="AE38" s="18"/>
      <c r="AF38" s="18"/>
      <c r="AG38" s="18"/>
      <c r="AH38" s="9">
        <v>43032</v>
      </c>
      <c r="AI38" t="s">
        <v>288</v>
      </c>
      <c r="AJ38">
        <v>2016</v>
      </c>
      <c r="AK38" s="9">
        <v>42853</v>
      </c>
    </row>
    <row r="39" spans="1:37" ht="12.75">
      <c r="A39" t="s">
        <v>7</v>
      </c>
      <c r="B39" t="s">
        <v>289</v>
      </c>
      <c r="C39" t="s">
        <v>309</v>
      </c>
      <c r="D39" t="s">
        <v>271</v>
      </c>
      <c r="E39" t="s">
        <v>248</v>
      </c>
      <c r="F39" t="s">
        <v>196</v>
      </c>
      <c r="G39" t="s">
        <v>193</v>
      </c>
      <c r="H39" t="s">
        <v>197</v>
      </c>
      <c r="I39" t="s">
        <v>10</v>
      </c>
      <c r="J39" s="7">
        <v>8000</v>
      </c>
      <c r="K39" s="7">
        <f>+K34</f>
        <v>7545</v>
      </c>
      <c r="L39" s="16" t="str">
        <f>+L36</f>
        <v>1 3</v>
      </c>
      <c r="M39" s="12" t="s">
        <v>323</v>
      </c>
      <c r="N39" t="s">
        <v>247</v>
      </c>
      <c r="O39" s="12">
        <v>1</v>
      </c>
      <c r="P39" s="12">
        <v>1</v>
      </c>
      <c r="Q39" s="18"/>
      <c r="R39" t="s">
        <v>247</v>
      </c>
      <c r="S39" s="12">
        <v>1</v>
      </c>
      <c r="T39" s="18"/>
      <c r="U39" s="18"/>
      <c r="V39" s="22"/>
      <c r="W39" s="18"/>
      <c r="X39" s="13">
        <v>10200</v>
      </c>
      <c r="Y39" s="13" t="s">
        <v>337</v>
      </c>
      <c r="Z39" s="18"/>
      <c r="AA39" s="18"/>
      <c r="AB39" s="18"/>
      <c r="AC39" s="18"/>
      <c r="AD39" s="18"/>
      <c r="AE39" s="18"/>
      <c r="AF39" s="18"/>
      <c r="AG39" s="18"/>
      <c r="AH39" s="9">
        <v>43032</v>
      </c>
      <c r="AI39" t="s">
        <v>288</v>
      </c>
      <c r="AJ39">
        <v>2016</v>
      </c>
      <c r="AK39" s="9">
        <v>42853</v>
      </c>
    </row>
    <row r="40" spans="1:37" ht="12.75">
      <c r="A40" t="s">
        <v>7</v>
      </c>
      <c r="B40" t="s">
        <v>289</v>
      </c>
      <c r="C40" t="s">
        <v>303</v>
      </c>
      <c r="D40" t="s">
        <v>275</v>
      </c>
      <c r="E40" t="s">
        <v>248</v>
      </c>
      <c r="F40" t="s">
        <v>198</v>
      </c>
      <c r="G40" t="s">
        <v>199</v>
      </c>
      <c r="H40" t="s">
        <v>200</v>
      </c>
      <c r="I40" t="s">
        <v>10</v>
      </c>
      <c r="J40" s="7">
        <v>8000</v>
      </c>
      <c r="K40" s="7">
        <f>+K39</f>
        <v>7545</v>
      </c>
      <c r="L40" s="16" t="str">
        <f>+L39</f>
        <v>1 3</v>
      </c>
      <c r="M40" s="12" t="s">
        <v>323</v>
      </c>
      <c r="N40" t="s">
        <v>247</v>
      </c>
      <c r="O40" s="12">
        <v>1</v>
      </c>
      <c r="P40" s="12">
        <v>1</v>
      </c>
      <c r="Q40" s="18"/>
      <c r="R40" t="s">
        <v>247</v>
      </c>
      <c r="S40" s="12">
        <v>1</v>
      </c>
      <c r="T40" s="18"/>
      <c r="U40" s="18"/>
      <c r="V40" s="22"/>
      <c r="W40" s="18"/>
      <c r="X40" s="13">
        <v>10200</v>
      </c>
      <c r="Y40" s="13" t="s">
        <v>337</v>
      </c>
      <c r="Z40" s="18"/>
      <c r="AA40" s="18"/>
      <c r="AB40" s="18"/>
      <c r="AC40" s="18"/>
      <c r="AD40" s="18"/>
      <c r="AE40" s="18"/>
      <c r="AF40" s="18"/>
      <c r="AG40" s="18"/>
      <c r="AH40" s="9">
        <v>43032</v>
      </c>
      <c r="AI40" t="s">
        <v>288</v>
      </c>
      <c r="AJ40">
        <v>2016</v>
      </c>
      <c r="AK40" s="9">
        <v>42853</v>
      </c>
    </row>
    <row r="41" spans="1:37" ht="12.75">
      <c r="A41" t="s">
        <v>7</v>
      </c>
      <c r="B41" t="s">
        <v>289</v>
      </c>
      <c r="C41" t="s">
        <v>308</v>
      </c>
      <c r="D41" t="s">
        <v>263</v>
      </c>
      <c r="E41" t="s">
        <v>248</v>
      </c>
      <c r="F41" t="s">
        <v>201</v>
      </c>
      <c r="G41" t="s">
        <v>202</v>
      </c>
      <c r="H41" t="s">
        <v>203</v>
      </c>
      <c r="I41" t="s">
        <v>9</v>
      </c>
      <c r="J41" s="7">
        <v>8000</v>
      </c>
      <c r="K41" s="7">
        <f>+K40</f>
        <v>7545</v>
      </c>
      <c r="L41" s="16" t="str">
        <f>+L40</f>
        <v>1 3</v>
      </c>
      <c r="M41" s="12" t="s">
        <v>323</v>
      </c>
      <c r="N41" t="s">
        <v>247</v>
      </c>
      <c r="O41" s="12">
        <v>1</v>
      </c>
      <c r="P41" s="12">
        <v>1</v>
      </c>
      <c r="Q41" s="18"/>
      <c r="R41" t="s">
        <v>247</v>
      </c>
      <c r="S41" s="12">
        <v>1</v>
      </c>
      <c r="T41" s="18"/>
      <c r="U41" s="18"/>
      <c r="V41" s="22"/>
      <c r="W41" s="18"/>
      <c r="X41" s="13">
        <v>9000</v>
      </c>
      <c r="Y41" s="13" t="s">
        <v>337</v>
      </c>
      <c r="Z41" s="18"/>
      <c r="AA41" s="18"/>
      <c r="AB41" s="18"/>
      <c r="AC41" s="18"/>
      <c r="AD41" s="18"/>
      <c r="AE41" s="18"/>
      <c r="AF41" s="18"/>
      <c r="AG41" s="18"/>
      <c r="AH41" s="9">
        <v>43032</v>
      </c>
      <c r="AI41" t="s">
        <v>288</v>
      </c>
      <c r="AJ41">
        <v>2016</v>
      </c>
      <c r="AK41" s="9">
        <v>42853</v>
      </c>
    </row>
    <row r="42" spans="1:37" ht="12.75">
      <c r="A42" t="s">
        <v>7</v>
      </c>
      <c r="B42" t="s">
        <v>289</v>
      </c>
      <c r="C42" t="s">
        <v>303</v>
      </c>
      <c r="D42" t="s">
        <v>262</v>
      </c>
      <c r="E42" t="s">
        <v>248</v>
      </c>
      <c r="F42" t="s">
        <v>204</v>
      </c>
      <c r="G42" t="s">
        <v>205</v>
      </c>
      <c r="H42" t="s">
        <v>206</v>
      </c>
      <c r="I42" t="s">
        <v>9</v>
      </c>
      <c r="J42" s="7">
        <v>10000</v>
      </c>
      <c r="K42" s="7">
        <f>+K27</f>
        <v>9545</v>
      </c>
      <c r="L42" s="16" t="str">
        <f>+L41</f>
        <v>1 3</v>
      </c>
      <c r="M42" s="12" t="s">
        <v>323</v>
      </c>
      <c r="N42" t="s">
        <v>247</v>
      </c>
      <c r="O42" s="12">
        <v>1</v>
      </c>
      <c r="P42" s="12">
        <v>3</v>
      </c>
      <c r="Q42" s="18"/>
      <c r="R42" t="s">
        <v>247</v>
      </c>
      <c r="S42" s="12">
        <v>2</v>
      </c>
      <c r="T42" s="18"/>
      <c r="U42" s="18"/>
      <c r="V42" s="22"/>
      <c r="W42" s="18"/>
      <c r="X42" s="13">
        <v>9000</v>
      </c>
      <c r="Y42" s="13" t="s">
        <v>337</v>
      </c>
      <c r="Z42" s="18"/>
      <c r="AA42" s="18"/>
      <c r="AB42" s="18"/>
      <c r="AC42" s="18"/>
      <c r="AD42" s="18"/>
      <c r="AE42" s="18"/>
      <c r="AF42" s="18"/>
      <c r="AG42" s="18"/>
      <c r="AH42" s="9">
        <v>43032</v>
      </c>
      <c r="AI42" t="s">
        <v>288</v>
      </c>
      <c r="AJ42">
        <v>2016</v>
      </c>
      <c r="AK42" s="9">
        <v>42853</v>
      </c>
    </row>
    <row r="43" spans="1:37" ht="12.75">
      <c r="A43" t="s">
        <v>7</v>
      </c>
      <c r="B43" t="s">
        <v>291</v>
      </c>
      <c r="C43" t="s">
        <v>314</v>
      </c>
      <c r="D43" t="s">
        <v>277</v>
      </c>
      <c r="E43" t="s">
        <v>248</v>
      </c>
      <c r="F43" t="s">
        <v>207</v>
      </c>
      <c r="G43" t="s">
        <v>208</v>
      </c>
      <c r="H43" t="s">
        <v>209</v>
      </c>
      <c r="I43" t="s">
        <v>10</v>
      </c>
      <c r="J43" s="7">
        <v>10000</v>
      </c>
      <c r="K43" s="7">
        <v>9545</v>
      </c>
      <c r="L43" s="16" t="str">
        <f>+L42</f>
        <v>1 3</v>
      </c>
      <c r="M43" s="12" t="s">
        <v>323</v>
      </c>
      <c r="N43" t="s">
        <v>247</v>
      </c>
      <c r="O43" s="12">
        <v>1</v>
      </c>
      <c r="P43" s="12">
        <v>3</v>
      </c>
      <c r="Q43" s="18"/>
      <c r="R43" t="s">
        <v>247</v>
      </c>
      <c r="S43" s="12">
        <v>2</v>
      </c>
      <c r="T43" s="18"/>
      <c r="U43" s="18"/>
      <c r="V43" s="22"/>
      <c r="W43" s="18"/>
      <c r="X43" s="13">
        <v>9000</v>
      </c>
      <c r="Y43" s="13" t="s">
        <v>337</v>
      </c>
      <c r="Z43" s="18"/>
      <c r="AA43" s="18"/>
      <c r="AB43" s="18"/>
      <c r="AC43" s="18"/>
      <c r="AD43" s="18"/>
      <c r="AE43" s="18"/>
      <c r="AF43" s="18"/>
      <c r="AG43" s="18"/>
      <c r="AH43" s="9">
        <v>43032</v>
      </c>
      <c r="AI43" t="s">
        <v>288</v>
      </c>
      <c r="AJ43">
        <v>2016</v>
      </c>
      <c r="AK43" s="9">
        <v>42853</v>
      </c>
    </row>
    <row r="44" spans="1:37" ht="12.75">
      <c r="A44" t="s">
        <v>7</v>
      </c>
      <c r="B44" t="s">
        <v>289</v>
      </c>
      <c r="C44" t="s">
        <v>316</v>
      </c>
      <c r="D44" t="s">
        <v>275</v>
      </c>
      <c r="E44" t="s">
        <v>248</v>
      </c>
      <c r="F44" t="s">
        <v>210</v>
      </c>
      <c r="G44" t="s">
        <v>211</v>
      </c>
      <c r="H44" t="s">
        <v>212</v>
      </c>
      <c r="I44" t="s">
        <v>9</v>
      </c>
      <c r="J44" s="7">
        <v>20439.46</v>
      </c>
      <c r="K44" s="7">
        <f>+K37</f>
        <v>19333</v>
      </c>
      <c r="L44" s="16" t="str">
        <f>+L37</f>
        <v>1 4</v>
      </c>
      <c r="M44" s="12" t="s">
        <v>323</v>
      </c>
      <c r="N44" t="s">
        <v>247</v>
      </c>
      <c r="O44" s="12">
        <v>3</v>
      </c>
      <c r="P44" s="12">
        <f>+'Tabla 48864'!A11</f>
        <v>8</v>
      </c>
      <c r="Q44" s="18"/>
      <c r="R44" t="s">
        <v>247</v>
      </c>
      <c r="S44" s="12">
        <f>+'Tabla 48882'!A9</f>
        <v>6</v>
      </c>
      <c r="T44" s="18"/>
      <c r="U44" s="18"/>
      <c r="V44" s="22"/>
      <c r="W44" s="18"/>
      <c r="X44" s="13">
        <v>15000</v>
      </c>
      <c r="Y44" s="13" t="s">
        <v>337</v>
      </c>
      <c r="Z44" s="18"/>
      <c r="AA44" s="18"/>
      <c r="AB44" s="18"/>
      <c r="AC44" s="18"/>
      <c r="AD44" s="18"/>
      <c r="AE44" s="18"/>
      <c r="AF44" s="18"/>
      <c r="AG44" s="18"/>
      <c r="AH44" s="9">
        <v>43032</v>
      </c>
      <c r="AI44" t="s">
        <v>288</v>
      </c>
      <c r="AJ44">
        <v>2016</v>
      </c>
      <c r="AK44" s="9">
        <v>42853</v>
      </c>
    </row>
    <row r="45" spans="1:37" ht="12.75">
      <c r="A45" t="s">
        <v>7</v>
      </c>
      <c r="B45" t="s">
        <v>289</v>
      </c>
      <c r="C45" t="s">
        <v>305</v>
      </c>
      <c r="D45" t="s">
        <v>262</v>
      </c>
      <c r="E45" t="s">
        <v>248</v>
      </c>
      <c r="F45" t="s">
        <v>213</v>
      </c>
      <c r="G45" t="s">
        <v>214</v>
      </c>
      <c r="H45" t="s">
        <v>215</v>
      </c>
      <c r="I45" t="s">
        <v>10</v>
      </c>
      <c r="J45" s="7">
        <v>10000</v>
      </c>
      <c r="K45" s="7">
        <f>+K43</f>
        <v>9545</v>
      </c>
      <c r="L45" s="16" t="str">
        <f>+L43</f>
        <v>1 3</v>
      </c>
      <c r="M45" s="12" t="s">
        <v>323</v>
      </c>
      <c r="N45" t="s">
        <v>247</v>
      </c>
      <c r="O45" s="12">
        <v>1</v>
      </c>
      <c r="P45" s="12">
        <v>1</v>
      </c>
      <c r="Q45" s="18"/>
      <c r="R45" t="s">
        <v>247</v>
      </c>
      <c r="S45" s="12">
        <v>2</v>
      </c>
      <c r="T45" s="18"/>
      <c r="U45" s="18"/>
      <c r="V45" s="22"/>
      <c r="W45" s="18"/>
      <c r="X45" s="13">
        <v>11200</v>
      </c>
      <c r="Y45" s="13" t="s">
        <v>337</v>
      </c>
      <c r="Z45" s="18"/>
      <c r="AA45" s="18"/>
      <c r="AB45" s="18"/>
      <c r="AC45" s="18"/>
      <c r="AD45" s="18"/>
      <c r="AE45" s="18"/>
      <c r="AF45" s="18"/>
      <c r="AG45" s="18"/>
      <c r="AH45" s="9">
        <v>43032</v>
      </c>
      <c r="AI45" t="s">
        <v>288</v>
      </c>
      <c r="AJ45">
        <v>2016</v>
      </c>
      <c r="AK45" s="9">
        <v>42853</v>
      </c>
    </row>
    <row r="46" spans="1:37" ht="12.75">
      <c r="A46" t="s">
        <v>5</v>
      </c>
      <c r="B46" t="s">
        <v>290</v>
      </c>
      <c r="C46" t="s">
        <v>294</v>
      </c>
      <c r="D46" t="s">
        <v>278</v>
      </c>
      <c r="E46" t="s">
        <v>248</v>
      </c>
      <c r="F46" t="s">
        <v>216</v>
      </c>
      <c r="G46" t="s">
        <v>217</v>
      </c>
      <c r="H46" t="s">
        <v>217</v>
      </c>
      <c r="I46" t="s">
        <v>10</v>
      </c>
      <c r="J46" s="7">
        <v>31969.1</v>
      </c>
      <c r="K46" s="7">
        <f>+K38</f>
        <v>29865.3</v>
      </c>
      <c r="L46" s="16" t="str">
        <f>+L38</f>
        <v>1 5</v>
      </c>
      <c r="M46" s="12" t="s">
        <v>323</v>
      </c>
      <c r="N46" t="s">
        <v>247</v>
      </c>
      <c r="O46" s="12">
        <v>4</v>
      </c>
      <c r="P46" s="12">
        <v>6</v>
      </c>
      <c r="Q46" s="18"/>
      <c r="R46" t="s">
        <v>247</v>
      </c>
      <c r="S46" s="12">
        <f>+'Tabla 48882'!A7</f>
        <v>4</v>
      </c>
      <c r="T46" s="18"/>
      <c r="U46" s="18"/>
      <c r="V46" s="22"/>
      <c r="W46" s="18"/>
      <c r="X46" s="13" t="s">
        <v>323</v>
      </c>
      <c r="Y46" s="13" t="s">
        <v>337</v>
      </c>
      <c r="Z46" s="18"/>
      <c r="AA46" s="18"/>
      <c r="AB46" s="18"/>
      <c r="AC46" s="18"/>
      <c r="AD46" s="18"/>
      <c r="AE46" s="18"/>
      <c r="AF46" s="18"/>
      <c r="AG46" s="18"/>
      <c r="AH46" s="9">
        <v>43032</v>
      </c>
      <c r="AI46" t="s">
        <v>288</v>
      </c>
      <c r="AJ46">
        <v>2016</v>
      </c>
      <c r="AK46" s="9">
        <v>42853</v>
      </c>
    </row>
    <row r="47" spans="1:37" ht="12.75">
      <c r="A47" t="s">
        <v>7</v>
      </c>
      <c r="B47" t="s">
        <v>290</v>
      </c>
      <c r="C47" t="s">
        <v>317</v>
      </c>
      <c r="D47" t="s">
        <v>279</v>
      </c>
      <c r="E47" t="s">
        <v>248</v>
      </c>
      <c r="F47" t="s">
        <v>218</v>
      </c>
      <c r="G47" t="s">
        <v>219</v>
      </c>
      <c r="H47" t="s">
        <v>220</v>
      </c>
      <c r="I47" t="s">
        <v>10</v>
      </c>
      <c r="J47" s="7">
        <v>39600.96</v>
      </c>
      <c r="K47" s="7">
        <f>+J47-6101.24</f>
        <v>33499.72</v>
      </c>
      <c r="L47" s="12" t="s">
        <v>343</v>
      </c>
      <c r="M47" s="12" t="s">
        <v>323</v>
      </c>
      <c r="N47" t="s">
        <v>247</v>
      </c>
      <c r="O47" s="12">
        <v>5</v>
      </c>
      <c r="P47" s="12">
        <f>+'Tabla 48864'!A12</f>
        <v>9</v>
      </c>
      <c r="Q47" s="18"/>
      <c r="R47" t="s">
        <v>247</v>
      </c>
      <c r="S47" s="12">
        <f>+'Tabla 48882'!A13</f>
        <v>10</v>
      </c>
      <c r="T47" s="18"/>
      <c r="U47" s="18"/>
      <c r="V47" s="22"/>
      <c r="W47" s="18"/>
      <c r="X47" s="13">
        <v>36000</v>
      </c>
      <c r="Y47" s="13" t="s">
        <v>337</v>
      </c>
      <c r="Z47" s="18"/>
      <c r="AA47" s="18"/>
      <c r="AB47" s="18"/>
      <c r="AC47" s="18"/>
      <c r="AD47" s="18"/>
      <c r="AE47" s="18"/>
      <c r="AF47" s="18"/>
      <c r="AG47" s="18"/>
      <c r="AH47" s="9">
        <v>43032</v>
      </c>
      <c r="AI47" t="s">
        <v>288</v>
      </c>
      <c r="AJ47">
        <v>2016</v>
      </c>
      <c r="AK47" s="9">
        <v>42853</v>
      </c>
    </row>
    <row r="48" spans="1:37" ht="12.75">
      <c r="A48" t="s">
        <v>7</v>
      </c>
      <c r="B48" t="s">
        <v>289</v>
      </c>
      <c r="C48" t="s">
        <v>312</v>
      </c>
      <c r="D48" t="s">
        <v>280</v>
      </c>
      <c r="E48" t="s">
        <v>248</v>
      </c>
      <c r="F48" t="s">
        <v>221</v>
      </c>
      <c r="G48" t="s">
        <v>222</v>
      </c>
      <c r="H48" t="s">
        <v>223</v>
      </c>
      <c r="I48" t="s">
        <v>9</v>
      </c>
      <c r="J48" s="7">
        <v>8000</v>
      </c>
      <c r="K48" s="7">
        <v>126.36</v>
      </c>
      <c r="L48" s="16" t="str">
        <f>+L45</f>
        <v>1 3</v>
      </c>
      <c r="M48" s="12" t="s">
        <v>323</v>
      </c>
      <c r="N48" t="s">
        <v>247</v>
      </c>
      <c r="O48" s="12">
        <v>1</v>
      </c>
      <c r="P48" s="12">
        <v>1</v>
      </c>
      <c r="Q48" s="18"/>
      <c r="R48" t="s">
        <v>247</v>
      </c>
      <c r="S48" s="12">
        <v>1</v>
      </c>
      <c r="T48" s="18"/>
      <c r="U48" s="18"/>
      <c r="V48" s="22"/>
      <c r="W48" s="18"/>
      <c r="X48" s="13">
        <v>7200</v>
      </c>
      <c r="Y48" s="13" t="s">
        <v>337</v>
      </c>
      <c r="Z48" s="18"/>
      <c r="AA48" s="18"/>
      <c r="AB48" s="18"/>
      <c r="AC48" s="18"/>
      <c r="AD48" s="18"/>
      <c r="AE48" s="18"/>
      <c r="AF48" s="18"/>
      <c r="AG48" s="18"/>
      <c r="AH48" s="9">
        <v>43032</v>
      </c>
      <c r="AI48" t="s">
        <v>288</v>
      </c>
      <c r="AJ48">
        <v>2016</v>
      </c>
      <c r="AK48" s="9">
        <v>42853</v>
      </c>
    </row>
    <row r="49" spans="1:37" ht="12.75">
      <c r="A49" t="s">
        <v>7</v>
      </c>
      <c r="B49" t="s">
        <v>289</v>
      </c>
      <c r="C49" t="s">
        <v>300</v>
      </c>
      <c r="D49" t="s">
        <v>262</v>
      </c>
      <c r="E49" t="s">
        <v>248</v>
      </c>
      <c r="F49" t="s">
        <v>224</v>
      </c>
      <c r="G49" t="s">
        <v>225</v>
      </c>
      <c r="H49" t="s">
        <v>226</v>
      </c>
      <c r="I49" t="s">
        <v>9</v>
      </c>
      <c r="J49" s="7">
        <v>10000</v>
      </c>
      <c r="K49" s="7">
        <f>+K45</f>
        <v>9545</v>
      </c>
      <c r="L49" s="16" t="str">
        <f aca="true" t="shared" si="2" ref="L49:L60">+L48</f>
        <v>1 3</v>
      </c>
      <c r="M49" s="12" t="s">
        <v>323</v>
      </c>
      <c r="N49" t="s">
        <v>247</v>
      </c>
      <c r="O49" s="12">
        <v>1</v>
      </c>
      <c r="P49" s="12">
        <v>3</v>
      </c>
      <c r="Q49" s="18"/>
      <c r="R49" t="s">
        <v>247</v>
      </c>
      <c r="S49" s="12">
        <v>2</v>
      </c>
      <c r="T49" s="18"/>
      <c r="U49" s="18"/>
      <c r="V49" s="22"/>
      <c r="W49" s="18"/>
      <c r="X49" s="13">
        <v>10000</v>
      </c>
      <c r="Y49" s="13" t="s">
        <v>337</v>
      </c>
      <c r="Z49" s="18"/>
      <c r="AA49" s="18"/>
      <c r="AB49" s="18"/>
      <c r="AC49" s="18"/>
      <c r="AD49" s="18"/>
      <c r="AE49" s="18"/>
      <c r="AF49" s="18"/>
      <c r="AG49" s="18"/>
      <c r="AH49" s="9">
        <v>43032</v>
      </c>
      <c r="AI49" t="s">
        <v>288</v>
      </c>
      <c r="AJ49">
        <v>2016</v>
      </c>
      <c r="AK49" s="9">
        <v>42853</v>
      </c>
    </row>
    <row r="50" spans="1:37" ht="12.75">
      <c r="A50" t="s">
        <v>7</v>
      </c>
      <c r="B50" t="s">
        <v>289</v>
      </c>
      <c r="C50" t="s">
        <v>312</v>
      </c>
      <c r="D50" t="s">
        <v>281</v>
      </c>
      <c r="E50" t="s">
        <v>248</v>
      </c>
      <c r="F50" t="s">
        <v>227</v>
      </c>
      <c r="G50" t="s">
        <v>228</v>
      </c>
      <c r="H50" t="s">
        <v>229</v>
      </c>
      <c r="I50" t="s">
        <v>10</v>
      </c>
      <c r="J50" s="7">
        <v>8000</v>
      </c>
      <c r="K50" s="7">
        <f>+K41</f>
        <v>7545</v>
      </c>
      <c r="L50" s="16" t="str">
        <f t="shared" si="2"/>
        <v>1 3</v>
      </c>
      <c r="M50" s="12" t="s">
        <v>323</v>
      </c>
      <c r="N50" t="s">
        <v>247</v>
      </c>
      <c r="O50" s="12">
        <v>1</v>
      </c>
      <c r="P50" s="12">
        <v>1</v>
      </c>
      <c r="Q50" s="18"/>
      <c r="R50" t="s">
        <v>247</v>
      </c>
      <c r="S50" s="12">
        <v>1</v>
      </c>
      <c r="T50" s="18"/>
      <c r="U50" s="18"/>
      <c r="V50" s="22"/>
      <c r="W50" s="18"/>
      <c r="X50" s="13">
        <v>9200</v>
      </c>
      <c r="Y50" s="13" t="s">
        <v>337</v>
      </c>
      <c r="Z50" s="18"/>
      <c r="AA50" s="18"/>
      <c r="AB50" s="18"/>
      <c r="AC50" s="18"/>
      <c r="AD50" s="18"/>
      <c r="AE50" s="18"/>
      <c r="AF50" s="18"/>
      <c r="AG50" s="18"/>
      <c r="AH50" s="9">
        <v>43032</v>
      </c>
      <c r="AI50" t="s">
        <v>288</v>
      </c>
      <c r="AJ50">
        <v>2016</v>
      </c>
      <c r="AK50" s="9">
        <v>42853</v>
      </c>
    </row>
    <row r="51" spans="1:37" ht="12.75">
      <c r="A51" t="s">
        <v>7</v>
      </c>
      <c r="B51" t="s">
        <v>289</v>
      </c>
      <c r="C51" t="s">
        <v>313</v>
      </c>
      <c r="D51" t="s">
        <v>282</v>
      </c>
      <c r="E51" t="s">
        <v>248</v>
      </c>
      <c r="F51" t="s">
        <v>230</v>
      </c>
      <c r="G51" t="s">
        <v>231</v>
      </c>
      <c r="H51" t="s">
        <v>232</v>
      </c>
      <c r="I51" t="s">
        <v>9</v>
      </c>
      <c r="J51" s="7">
        <v>8000</v>
      </c>
      <c r="K51" s="7">
        <v>7545</v>
      </c>
      <c r="L51" s="16" t="str">
        <f t="shared" si="2"/>
        <v>1 3</v>
      </c>
      <c r="M51" s="12" t="s">
        <v>323</v>
      </c>
      <c r="N51" t="s">
        <v>247</v>
      </c>
      <c r="O51" s="12">
        <v>1</v>
      </c>
      <c r="P51" s="12">
        <v>1</v>
      </c>
      <c r="Q51" s="18"/>
      <c r="R51" t="s">
        <v>247</v>
      </c>
      <c r="S51" s="12">
        <v>1</v>
      </c>
      <c r="T51" s="18"/>
      <c r="U51" s="18"/>
      <c r="V51" s="22"/>
      <c r="W51" s="18"/>
      <c r="X51" s="13">
        <v>9200</v>
      </c>
      <c r="Y51" s="13" t="s">
        <v>337</v>
      </c>
      <c r="Z51" s="18"/>
      <c r="AA51" s="18"/>
      <c r="AB51" s="18"/>
      <c r="AC51" s="18"/>
      <c r="AD51" s="18"/>
      <c r="AE51" s="18"/>
      <c r="AF51" s="18"/>
      <c r="AG51" s="18"/>
      <c r="AH51" s="9">
        <v>43032</v>
      </c>
      <c r="AI51" t="s">
        <v>288</v>
      </c>
      <c r="AJ51">
        <v>2016</v>
      </c>
      <c r="AK51" s="9">
        <v>42853</v>
      </c>
    </row>
    <row r="52" spans="1:37" ht="12.75">
      <c r="A52" t="s">
        <v>7</v>
      </c>
      <c r="B52" t="s">
        <v>289</v>
      </c>
      <c r="C52" t="s">
        <v>318</v>
      </c>
      <c r="D52" t="s">
        <v>283</v>
      </c>
      <c r="E52" t="s">
        <v>248</v>
      </c>
      <c r="F52" t="s">
        <v>233</v>
      </c>
      <c r="G52" t="s">
        <v>231</v>
      </c>
      <c r="H52" t="s">
        <v>234</v>
      </c>
      <c r="I52" t="s">
        <v>9</v>
      </c>
      <c r="J52" s="7">
        <v>8000</v>
      </c>
      <c r="K52" s="7">
        <f>+K51</f>
        <v>7545</v>
      </c>
      <c r="L52" s="16" t="str">
        <f t="shared" si="2"/>
        <v>1 3</v>
      </c>
      <c r="M52" s="12" t="s">
        <v>323</v>
      </c>
      <c r="N52" t="s">
        <v>247</v>
      </c>
      <c r="O52" s="12">
        <v>1</v>
      </c>
      <c r="P52" s="12">
        <v>1</v>
      </c>
      <c r="Q52" s="18"/>
      <c r="R52" t="s">
        <v>247</v>
      </c>
      <c r="S52" s="12">
        <v>1</v>
      </c>
      <c r="T52" s="18"/>
      <c r="U52" s="18"/>
      <c r="V52" s="22"/>
      <c r="W52" s="18"/>
      <c r="X52" s="13">
        <v>9200</v>
      </c>
      <c r="Y52" s="13" t="s">
        <v>337</v>
      </c>
      <c r="Z52" s="18"/>
      <c r="AA52" s="18"/>
      <c r="AB52" s="18"/>
      <c r="AC52" s="18"/>
      <c r="AD52" s="18"/>
      <c r="AE52" s="18"/>
      <c r="AF52" s="18"/>
      <c r="AG52" s="18"/>
      <c r="AH52" s="9">
        <v>43032</v>
      </c>
      <c r="AI52" t="s">
        <v>288</v>
      </c>
      <c r="AJ52">
        <v>2016</v>
      </c>
      <c r="AK52" s="9">
        <v>42853</v>
      </c>
    </row>
    <row r="53" spans="1:37" ht="12.75">
      <c r="A53" t="s">
        <v>7</v>
      </c>
      <c r="B53" t="s">
        <v>291</v>
      </c>
      <c r="C53" t="s">
        <v>297</v>
      </c>
      <c r="D53" t="s">
        <v>284</v>
      </c>
      <c r="E53" t="s">
        <v>248</v>
      </c>
      <c r="F53" t="s">
        <v>235</v>
      </c>
      <c r="G53" t="s">
        <v>236</v>
      </c>
      <c r="H53" t="s">
        <v>237</v>
      </c>
      <c r="I53" t="s">
        <v>9</v>
      </c>
      <c r="J53" s="7">
        <v>8000</v>
      </c>
      <c r="K53" s="7">
        <f>+K52</f>
        <v>7545</v>
      </c>
      <c r="L53" s="16" t="str">
        <f t="shared" si="2"/>
        <v>1 3</v>
      </c>
      <c r="M53" s="12" t="s">
        <v>323</v>
      </c>
      <c r="N53" t="s">
        <v>247</v>
      </c>
      <c r="O53" s="12">
        <v>2</v>
      </c>
      <c r="P53" s="12">
        <v>1</v>
      </c>
      <c r="Q53" s="18"/>
      <c r="R53" t="s">
        <v>247</v>
      </c>
      <c r="S53" s="12">
        <v>1</v>
      </c>
      <c r="T53" s="18"/>
      <c r="U53" s="18"/>
      <c r="V53" s="22"/>
      <c r="W53" s="18"/>
      <c r="X53" s="13">
        <v>9000</v>
      </c>
      <c r="Y53" s="13" t="s">
        <v>337</v>
      </c>
      <c r="Z53" s="18"/>
      <c r="AA53" s="18"/>
      <c r="AB53" s="18"/>
      <c r="AC53" s="18"/>
      <c r="AD53" s="18"/>
      <c r="AE53" s="18"/>
      <c r="AF53" s="18"/>
      <c r="AG53" s="18"/>
      <c r="AH53" s="9">
        <v>43032</v>
      </c>
      <c r="AI53" t="s">
        <v>288</v>
      </c>
      <c r="AJ53">
        <v>2016</v>
      </c>
      <c r="AK53" s="9">
        <v>42853</v>
      </c>
    </row>
    <row r="54" spans="1:37" ht="12.75">
      <c r="A54" t="s">
        <v>7</v>
      </c>
      <c r="B54" t="s">
        <v>291</v>
      </c>
      <c r="C54" t="s">
        <v>313</v>
      </c>
      <c r="D54" t="s">
        <v>285</v>
      </c>
      <c r="E54" t="s">
        <v>248</v>
      </c>
      <c r="F54" t="s">
        <v>238</v>
      </c>
      <c r="G54" t="s">
        <v>239</v>
      </c>
      <c r="H54" t="s">
        <v>240</v>
      </c>
      <c r="I54" t="s">
        <v>9</v>
      </c>
      <c r="J54" s="7">
        <v>12000</v>
      </c>
      <c r="K54" s="7">
        <f>+K35</f>
        <v>11476.84</v>
      </c>
      <c r="L54" s="16" t="str">
        <f t="shared" si="2"/>
        <v>1 3</v>
      </c>
      <c r="M54" s="12" t="s">
        <v>323</v>
      </c>
      <c r="N54" t="s">
        <v>247</v>
      </c>
      <c r="O54" s="12">
        <v>2</v>
      </c>
      <c r="P54" s="12">
        <f>+'Tabla 48864'!A8</f>
        <v>5</v>
      </c>
      <c r="Q54" s="18"/>
      <c r="R54" t="s">
        <v>247</v>
      </c>
      <c r="S54" s="12">
        <v>3</v>
      </c>
      <c r="T54" s="18"/>
      <c r="U54" s="18"/>
      <c r="V54" s="22"/>
      <c r="W54" s="18"/>
      <c r="X54" s="13">
        <v>12800</v>
      </c>
      <c r="Y54" s="13" t="s">
        <v>337</v>
      </c>
      <c r="Z54" s="18"/>
      <c r="AA54" s="18"/>
      <c r="AB54" s="18"/>
      <c r="AC54" s="18"/>
      <c r="AD54" s="18"/>
      <c r="AE54" s="18"/>
      <c r="AF54" s="18"/>
      <c r="AG54" s="18"/>
      <c r="AH54" s="9">
        <v>43032</v>
      </c>
      <c r="AI54" t="s">
        <v>288</v>
      </c>
      <c r="AJ54">
        <v>2016</v>
      </c>
      <c r="AK54" s="9">
        <v>42853</v>
      </c>
    </row>
    <row r="55" spans="1:37" ht="12.75">
      <c r="A55" t="s">
        <v>7</v>
      </c>
      <c r="B55" t="s">
        <v>291</v>
      </c>
      <c r="C55" t="s">
        <v>297</v>
      </c>
      <c r="D55" t="s">
        <v>286</v>
      </c>
      <c r="E55" t="s">
        <v>248</v>
      </c>
      <c r="F55" t="s">
        <v>241</v>
      </c>
      <c r="G55" t="s">
        <v>242</v>
      </c>
      <c r="H55" t="s">
        <v>243</v>
      </c>
      <c r="I55" t="s">
        <v>9</v>
      </c>
      <c r="J55" s="7">
        <v>12000</v>
      </c>
      <c r="K55" s="7">
        <f>+K54</f>
        <v>11476.84</v>
      </c>
      <c r="L55" s="16" t="str">
        <f t="shared" si="2"/>
        <v>1 3</v>
      </c>
      <c r="M55" s="12" t="s">
        <v>323</v>
      </c>
      <c r="N55" t="s">
        <v>247</v>
      </c>
      <c r="O55" s="12">
        <v>2</v>
      </c>
      <c r="P55" s="12">
        <f>+'Tabla 48864'!A8</f>
        <v>5</v>
      </c>
      <c r="Q55" s="18"/>
      <c r="R55" t="s">
        <v>247</v>
      </c>
      <c r="S55" s="12">
        <v>3</v>
      </c>
      <c r="T55" s="18"/>
      <c r="U55" s="18"/>
      <c r="V55" s="22"/>
      <c r="W55" s="18"/>
      <c r="X55" s="13">
        <v>10800</v>
      </c>
      <c r="Y55" s="13" t="s">
        <v>337</v>
      </c>
      <c r="Z55" s="18"/>
      <c r="AA55" s="18"/>
      <c r="AB55" s="18"/>
      <c r="AC55" s="18"/>
      <c r="AD55" s="18"/>
      <c r="AE55" s="18"/>
      <c r="AF55" s="18"/>
      <c r="AG55" s="18"/>
      <c r="AH55" s="9">
        <v>43032</v>
      </c>
      <c r="AI55" t="s">
        <v>288</v>
      </c>
      <c r="AJ55">
        <v>2016</v>
      </c>
      <c r="AK55" s="9">
        <v>42853</v>
      </c>
    </row>
    <row r="56" spans="1:37" ht="12.75">
      <c r="A56" t="s">
        <v>7</v>
      </c>
      <c r="B56" t="s">
        <v>291</v>
      </c>
      <c r="C56" t="s">
        <v>298</v>
      </c>
      <c r="D56" t="s">
        <v>287</v>
      </c>
      <c r="E56" t="s">
        <v>248</v>
      </c>
      <c r="F56" t="s">
        <v>244</v>
      </c>
      <c r="G56" t="s">
        <v>245</v>
      </c>
      <c r="H56" t="s">
        <v>246</v>
      </c>
      <c r="I56" t="s">
        <v>10</v>
      </c>
      <c r="J56" s="7">
        <v>14000</v>
      </c>
      <c r="K56" s="7">
        <f>+J56-744.24</f>
        <v>13255.76</v>
      </c>
      <c r="L56" s="16" t="str">
        <f t="shared" si="2"/>
        <v>1 3</v>
      </c>
      <c r="M56" s="12" t="s">
        <v>323</v>
      </c>
      <c r="N56" t="s">
        <v>247</v>
      </c>
      <c r="O56" s="12">
        <v>2</v>
      </c>
      <c r="P56" s="12">
        <f>+'Tabla 48864'!A14</f>
        <v>11</v>
      </c>
      <c r="Q56" s="18"/>
      <c r="R56" t="s">
        <v>247</v>
      </c>
      <c r="S56" s="12">
        <v>9</v>
      </c>
      <c r="T56" s="18"/>
      <c r="U56" s="18"/>
      <c r="V56" s="22"/>
      <c r="W56" s="18"/>
      <c r="X56" s="13" t="s">
        <v>323</v>
      </c>
      <c r="Y56" s="13" t="s">
        <v>337</v>
      </c>
      <c r="Z56" s="18"/>
      <c r="AA56" s="18"/>
      <c r="AB56" s="18"/>
      <c r="AC56" s="18"/>
      <c r="AD56" s="18"/>
      <c r="AE56" s="18"/>
      <c r="AF56" s="18"/>
      <c r="AG56" s="18"/>
      <c r="AH56" s="9">
        <v>43032</v>
      </c>
      <c r="AI56" t="s">
        <v>288</v>
      </c>
      <c r="AJ56">
        <v>2016</v>
      </c>
      <c r="AK56" s="9">
        <v>42853</v>
      </c>
    </row>
    <row r="57" spans="1:37" ht="12.75">
      <c r="A57" t="str">
        <f>+A56</f>
        <v>Empleado</v>
      </c>
      <c r="B57" t="s">
        <v>289</v>
      </c>
      <c r="C57" t="str">
        <f>+C39</f>
        <v>chofer</v>
      </c>
      <c r="D57" t="s">
        <v>269</v>
      </c>
      <c r="E57" t="s">
        <v>248</v>
      </c>
      <c r="F57" t="s">
        <v>322</v>
      </c>
      <c r="G57" t="s">
        <v>219</v>
      </c>
      <c r="H57" t="s">
        <v>181</v>
      </c>
      <c r="I57" t="s">
        <v>10</v>
      </c>
      <c r="J57" s="7">
        <v>8000</v>
      </c>
      <c r="K57" s="7">
        <v>7545</v>
      </c>
      <c r="L57" s="16" t="str">
        <f t="shared" si="2"/>
        <v>1 3</v>
      </c>
      <c r="M57" s="12" t="s">
        <v>323</v>
      </c>
      <c r="N57" t="s">
        <v>247</v>
      </c>
      <c r="O57" s="12">
        <v>1</v>
      </c>
      <c r="P57" s="12">
        <v>1</v>
      </c>
      <c r="Q57" s="18"/>
      <c r="R57" t="s">
        <v>247</v>
      </c>
      <c r="S57" s="12">
        <v>1</v>
      </c>
      <c r="T57" s="18"/>
      <c r="U57" s="18"/>
      <c r="V57" s="22"/>
      <c r="W57" s="18"/>
      <c r="X57" s="13">
        <v>9200</v>
      </c>
      <c r="Y57" s="13" t="s">
        <v>337</v>
      </c>
      <c r="Z57" s="18"/>
      <c r="AA57" s="18"/>
      <c r="AB57" s="18"/>
      <c r="AC57" s="18"/>
      <c r="AD57" s="18"/>
      <c r="AE57" s="18"/>
      <c r="AF57" s="18"/>
      <c r="AG57" s="18"/>
      <c r="AH57" s="9">
        <v>43032</v>
      </c>
      <c r="AI57" t="s">
        <v>288</v>
      </c>
      <c r="AJ57">
        <v>2016</v>
      </c>
      <c r="AK57" s="9">
        <v>42853</v>
      </c>
    </row>
    <row r="58" spans="1:37" ht="12.75">
      <c r="A58" t="s">
        <v>7</v>
      </c>
      <c r="B58" t="s">
        <v>289</v>
      </c>
      <c r="C58" t="str">
        <f>+C50</f>
        <v>asistente de servicio y mantenimiento</v>
      </c>
      <c r="D58" t="str">
        <f>+D50</f>
        <v>Auxiliar De Mantenimiento</v>
      </c>
      <c r="E58" t="s">
        <v>248</v>
      </c>
      <c r="F58" t="s">
        <v>324</v>
      </c>
      <c r="G58" t="s">
        <v>325</v>
      </c>
      <c r="H58" t="s">
        <v>326</v>
      </c>
      <c r="I58" t="s">
        <v>10</v>
      </c>
      <c r="J58" s="7">
        <v>8000</v>
      </c>
      <c r="K58" s="7">
        <f>+K57</f>
        <v>7545</v>
      </c>
      <c r="L58" s="16" t="str">
        <f t="shared" si="2"/>
        <v>1 3</v>
      </c>
      <c r="M58" s="12" t="s">
        <v>323</v>
      </c>
      <c r="N58" t="s">
        <v>247</v>
      </c>
      <c r="O58" s="12">
        <v>1</v>
      </c>
      <c r="P58" s="12">
        <v>1</v>
      </c>
      <c r="Q58" s="18"/>
      <c r="R58" t="s">
        <v>247</v>
      </c>
      <c r="S58" s="12">
        <v>1</v>
      </c>
      <c r="T58" s="18"/>
      <c r="U58" s="18"/>
      <c r="V58" s="22"/>
      <c r="W58" s="18"/>
      <c r="X58" s="13">
        <v>8800</v>
      </c>
      <c r="Y58" s="13" t="s">
        <v>337</v>
      </c>
      <c r="Z58" s="18"/>
      <c r="AA58" s="18"/>
      <c r="AB58" s="18"/>
      <c r="AC58" s="18"/>
      <c r="AD58" s="18"/>
      <c r="AE58" s="18"/>
      <c r="AF58" s="18"/>
      <c r="AG58" s="18"/>
      <c r="AH58" s="9">
        <v>43032</v>
      </c>
      <c r="AI58" t="s">
        <v>288</v>
      </c>
      <c r="AJ58">
        <v>2016</v>
      </c>
      <c r="AK58" s="9">
        <v>42853</v>
      </c>
    </row>
    <row r="59" spans="1:37" ht="12.75">
      <c r="A59" t="s">
        <v>7</v>
      </c>
      <c r="B59" t="s">
        <v>289</v>
      </c>
      <c r="C59" t="s">
        <v>303</v>
      </c>
      <c r="D59" t="str">
        <f>+D45</f>
        <v>Auxiliar De Capacitacion</v>
      </c>
      <c r="E59" t="s">
        <v>248</v>
      </c>
      <c r="F59" t="s">
        <v>327</v>
      </c>
      <c r="G59" t="s">
        <v>328</v>
      </c>
      <c r="H59" t="s">
        <v>329</v>
      </c>
      <c r="I59" t="s">
        <v>9</v>
      </c>
      <c r="J59" s="7">
        <v>8000</v>
      </c>
      <c r="K59" s="7">
        <f>+K53</f>
        <v>7545</v>
      </c>
      <c r="L59" s="16" t="str">
        <f t="shared" si="2"/>
        <v>1 3</v>
      </c>
      <c r="M59" s="12" t="s">
        <v>323</v>
      </c>
      <c r="N59" t="s">
        <v>247</v>
      </c>
      <c r="O59" s="12">
        <v>1</v>
      </c>
      <c r="P59" s="12">
        <v>1</v>
      </c>
      <c r="Q59" s="18"/>
      <c r="R59" t="s">
        <v>247</v>
      </c>
      <c r="S59" s="12">
        <v>1</v>
      </c>
      <c r="T59" s="18"/>
      <c r="U59" s="18"/>
      <c r="V59" s="22"/>
      <c r="W59" s="18"/>
      <c r="X59" s="13">
        <v>10200</v>
      </c>
      <c r="Y59" s="13" t="s">
        <v>337</v>
      </c>
      <c r="Z59" s="18"/>
      <c r="AA59" s="18"/>
      <c r="AB59" s="18"/>
      <c r="AC59" s="18"/>
      <c r="AD59" s="18"/>
      <c r="AE59" s="18"/>
      <c r="AF59" s="18"/>
      <c r="AG59" s="18"/>
      <c r="AH59" s="9">
        <v>43032</v>
      </c>
      <c r="AI59" t="s">
        <v>288</v>
      </c>
      <c r="AJ59">
        <v>2016</v>
      </c>
      <c r="AK59" s="9">
        <v>42853</v>
      </c>
    </row>
    <row r="60" spans="1:37" ht="12.75">
      <c r="A60" t="s">
        <v>7</v>
      </c>
      <c r="B60" t="s">
        <v>291</v>
      </c>
      <c r="C60" t="s">
        <v>298</v>
      </c>
      <c r="D60" t="s">
        <v>330</v>
      </c>
      <c r="E60" t="s">
        <v>248</v>
      </c>
      <c r="F60" t="s">
        <v>331</v>
      </c>
      <c r="G60" t="s">
        <v>332</v>
      </c>
      <c r="H60" t="s">
        <v>333</v>
      </c>
      <c r="I60" t="s">
        <v>10</v>
      </c>
      <c r="J60" s="7">
        <v>14000</v>
      </c>
      <c r="K60" s="7">
        <f>+K56</f>
        <v>13255.76</v>
      </c>
      <c r="L60" s="16" t="str">
        <f t="shared" si="2"/>
        <v>1 3</v>
      </c>
      <c r="M60" s="12" t="s">
        <v>323</v>
      </c>
      <c r="N60" t="s">
        <v>247</v>
      </c>
      <c r="O60" s="12">
        <v>2</v>
      </c>
      <c r="P60" s="12">
        <v>11</v>
      </c>
      <c r="Q60" s="18"/>
      <c r="R60" t="s">
        <v>247</v>
      </c>
      <c r="S60" s="12" t="s">
        <v>323</v>
      </c>
      <c r="T60" s="18"/>
      <c r="U60" s="18"/>
      <c r="V60" s="22"/>
      <c r="W60" s="18"/>
      <c r="X60" s="13">
        <v>15000</v>
      </c>
      <c r="Y60" s="13" t="s">
        <v>337</v>
      </c>
      <c r="Z60" s="18"/>
      <c r="AA60" s="18"/>
      <c r="AB60" s="18"/>
      <c r="AC60" s="18"/>
      <c r="AD60" s="18"/>
      <c r="AE60" s="18"/>
      <c r="AF60" s="18"/>
      <c r="AG60" s="18"/>
      <c r="AH60" s="9">
        <v>43032</v>
      </c>
      <c r="AI60" t="s">
        <v>288</v>
      </c>
      <c r="AJ60">
        <v>2016</v>
      </c>
      <c r="AK60" s="9">
        <v>42853</v>
      </c>
    </row>
    <row r="61" spans="1:37" ht="12.75">
      <c r="A61" t="str">
        <f>+A46</f>
        <v>Servidor público</v>
      </c>
      <c r="B61" t="s">
        <v>290</v>
      </c>
      <c r="C61" t="s">
        <v>294</v>
      </c>
      <c r="D61" t="s">
        <v>278</v>
      </c>
      <c r="E61" t="s">
        <v>248</v>
      </c>
      <c r="F61" t="s">
        <v>334</v>
      </c>
      <c r="G61" t="s">
        <v>335</v>
      </c>
      <c r="H61" t="s">
        <v>336</v>
      </c>
      <c r="I61" t="s">
        <v>10</v>
      </c>
      <c r="J61" s="7">
        <f>+J38</f>
        <v>31969.1</v>
      </c>
      <c r="K61" s="7">
        <f>+K38</f>
        <v>29865.3</v>
      </c>
      <c r="L61" s="16" t="str">
        <f>+L46</f>
        <v>1 5</v>
      </c>
      <c r="M61" s="12" t="s">
        <v>323</v>
      </c>
      <c r="N61" t="s">
        <v>247</v>
      </c>
      <c r="O61" s="12">
        <v>5</v>
      </c>
      <c r="P61" s="12">
        <v>6</v>
      </c>
      <c r="Q61" s="18"/>
      <c r="R61" t="s">
        <v>247</v>
      </c>
      <c r="S61" s="12" t="s">
        <v>323</v>
      </c>
      <c r="T61" s="18"/>
      <c r="U61" s="18"/>
      <c r="V61" s="22"/>
      <c r="W61" s="18"/>
      <c r="X61" s="13">
        <v>28000</v>
      </c>
      <c r="Y61" s="13" t="s">
        <v>337</v>
      </c>
      <c r="Z61" s="18"/>
      <c r="AA61" s="18"/>
      <c r="AB61" s="18"/>
      <c r="AC61" s="18"/>
      <c r="AD61" s="18"/>
      <c r="AE61" s="18"/>
      <c r="AF61" s="18"/>
      <c r="AG61" s="18"/>
      <c r="AH61" s="9">
        <v>43032</v>
      </c>
      <c r="AI61" t="s">
        <v>288</v>
      </c>
      <c r="AJ61">
        <v>2016</v>
      </c>
      <c r="AK61" s="9">
        <v>42853</v>
      </c>
    </row>
    <row r="62" spans="20:37" ht="12.75">
      <c r="T62" s="18"/>
      <c r="U62" s="18"/>
      <c r="V62" s="22"/>
      <c r="W62" s="18"/>
      <c r="X62" s="13"/>
      <c r="Y62" s="15"/>
      <c r="Z62" s="18"/>
      <c r="AA62" s="18"/>
      <c r="AB62" s="18"/>
      <c r="AC62" s="18"/>
      <c r="AD62" s="18"/>
      <c r="AE62" s="18"/>
      <c r="AF62" s="18"/>
      <c r="AG62" s="18"/>
      <c r="AH62" s="9">
        <v>43032</v>
      </c>
      <c r="AI62" t="s">
        <v>288</v>
      </c>
      <c r="AJ62">
        <v>2016</v>
      </c>
      <c r="AK62" s="9">
        <v>42853</v>
      </c>
    </row>
    <row r="63" ht="12.75">
      <c r="AH63" s="9"/>
    </row>
  </sheetData>
  <sheetProtection/>
  <mergeCells count="14">
    <mergeCell ref="AA8:AA62"/>
    <mergeCell ref="AB8:AB62"/>
    <mergeCell ref="AC8:AC62"/>
    <mergeCell ref="AD8:AD62"/>
    <mergeCell ref="AE8:AE62"/>
    <mergeCell ref="AF8:AF62"/>
    <mergeCell ref="AG8:AG62"/>
    <mergeCell ref="A6:AL6"/>
    <mergeCell ref="T8:T62"/>
    <mergeCell ref="U8:U62"/>
    <mergeCell ref="V8:V62"/>
    <mergeCell ref="W8:W62"/>
    <mergeCell ref="Q8:Q61"/>
    <mergeCell ref="Z8:Z62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I8:I56">
      <formula1>hidden2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L25 K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5.57421875" style="0" customWidth="1"/>
    <col min="2" max="2" width="22.57421875" style="0" bestFit="1" customWidth="1"/>
    <col min="3" max="3" width="13.7109375" style="0" bestFit="1" customWidth="1"/>
    <col min="4" max="4" width="21.0039062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3" t="s">
        <v>79</v>
      </c>
      <c r="B3" s="3" t="s">
        <v>80</v>
      </c>
      <c r="C3" s="3" t="s">
        <v>81</v>
      </c>
      <c r="D3" s="3" t="s">
        <v>82</v>
      </c>
    </row>
    <row r="4" spans="1:4" ht="12.75">
      <c r="A4">
        <v>1</v>
      </c>
      <c r="B4" s="10" t="s">
        <v>319</v>
      </c>
      <c r="C4" s="10" t="s">
        <v>320</v>
      </c>
      <c r="D4" s="11">
        <v>668</v>
      </c>
    </row>
    <row r="5" spans="1:6" ht="12.75">
      <c r="A5">
        <v>2</v>
      </c>
      <c r="B5" s="10" t="s">
        <v>319</v>
      </c>
      <c r="C5" s="10" t="s">
        <v>320</v>
      </c>
      <c r="D5" s="11">
        <v>759</v>
      </c>
      <c r="F5" t="s">
        <v>321</v>
      </c>
    </row>
    <row r="6" spans="1:4" ht="12.75">
      <c r="A6">
        <v>3</v>
      </c>
      <c r="B6" s="10" t="s">
        <v>319</v>
      </c>
      <c r="C6" s="10" t="s">
        <v>320</v>
      </c>
      <c r="D6" s="11">
        <v>516.45</v>
      </c>
    </row>
    <row r="7" spans="1:4" ht="12.75">
      <c r="A7">
        <v>4</v>
      </c>
      <c r="B7" s="10" t="s">
        <v>319</v>
      </c>
      <c r="C7" s="10" t="s">
        <v>320</v>
      </c>
      <c r="D7" s="11">
        <f>+'[1]15-01-2017'!$F$26</f>
        <v>969.75</v>
      </c>
    </row>
    <row r="8" spans="1:4" ht="12.75">
      <c r="A8">
        <v>5</v>
      </c>
      <c r="B8" s="10" t="s">
        <v>319</v>
      </c>
      <c r="C8" s="10" t="s">
        <v>320</v>
      </c>
      <c r="D8" s="11">
        <f>+'[1]15-01-2017'!$F$27</f>
        <v>1460</v>
      </c>
    </row>
    <row r="9" spans="1:4" ht="12.75">
      <c r="A9">
        <v>6</v>
      </c>
      <c r="B9" s="10" t="s">
        <v>319</v>
      </c>
      <c r="C9" s="10" t="s">
        <v>320</v>
      </c>
      <c r="D9" s="11">
        <f>+'[1]15-01-2017'!$F$81</f>
        <v>4920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5.28125" style="0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85</v>
      </c>
      <c r="C2" t="s">
        <v>86</v>
      </c>
      <c r="D2" t="s">
        <v>87</v>
      </c>
    </row>
    <row r="3" spans="1:4" ht="15">
      <c r="A3" s="4" t="s">
        <v>79</v>
      </c>
      <c r="B3" s="4" t="s">
        <v>81</v>
      </c>
      <c r="C3" s="4" t="s">
        <v>88</v>
      </c>
      <c r="D3" s="4" t="s">
        <v>84</v>
      </c>
    </row>
    <row r="4" spans="1:4" ht="12.75">
      <c r="A4">
        <v>1</v>
      </c>
      <c r="B4" s="10" t="s">
        <v>319</v>
      </c>
      <c r="C4" s="10" t="s">
        <v>320</v>
      </c>
      <c r="D4" s="11">
        <v>2500</v>
      </c>
    </row>
    <row r="5" spans="1:4" ht="12.75">
      <c r="A5">
        <v>2</v>
      </c>
      <c r="B5" s="10" t="s">
        <v>319</v>
      </c>
      <c r="C5" s="10" t="s">
        <v>320</v>
      </c>
      <c r="D5" s="11">
        <v>2800</v>
      </c>
    </row>
    <row r="6" spans="1:4" ht="12.75">
      <c r="A6">
        <v>3</v>
      </c>
      <c r="B6" s="10" t="s">
        <v>319</v>
      </c>
      <c r="C6" s="10" t="s">
        <v>320</v>
      </c>
      <c r="D6" s="11">
        <v>3099.5</v>
      </c>
    </row>
    <row r="7" spans="1:4" ht="12.75">
      <c r="A7">
        <v>4</v>
      </c>
      <c r="B7" s="10" t="s">
        <v>319</v>
      </c>
      <c r="C7" s="10" t="s">
        <v>320</v>
      </c>
      <c r="D7" s="11">
        <v>4206.9</v>
      </c>
    </row>
    <row r="8" spans="1:4" ht="12.75">
      <c r="A8">
        <v>5</v>
      </c>
      <c r="B8" s="10" t="s">
        <v>319</v>
      </c>
      <c r="C8" s="10" t="s">
        <v>320</v>
      </c>
      <c r="D8" s="11">
        <v>5500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27.710937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5" t="s">
        <v>79</v>
      </c>
      <c r="B3" s="5" t="s">
        <v>88</v>
      </c>
      <c r="C3" s="5" t="s">
        <v>81</v>
      </c>
      <c r="D3" s="5" t="s">
        <v>93</v>
      </c>
    </row>
    <row r="4" spans="1:4" ht="12.75">
      <c r="A4">
        <v>1</v>
      </c>
      <c r="B4" s="10" t="s">
        <v>319</v>
      </c>
      <c r="C4" s="10" t="s">
        <v>320</v>
      </c>
      <c r="D4" s="11">
        <f>+'[1]15-01-2017'!$G$12</f>
        <v>315.55</v>
      </c>
    </row>
    <row r="5" spans="1:4" ht="12.75">
      <c r="A5">
        <v>2</v>
      </c>
      <c r="B5" s="10" t="s">
        <v>319</v>
      </c>
      <c r="C5" s="10" t="s">
        <v>320</v>
      </c>
      <c r="D5" s="11">
        <f>+'[1]15-01-2017'!$G$21</f>
        <v>1015.55</v>
      </c>
    </row>
    <row r="6" spans="1:4" ht="12.75">
      <c r="A6">
        <v>3</v>
      </c>
      <c r="B6" s="10" t="s">
        <v>319</v>
      </c>
      <c r="C6" s="10" t="s">
        <v>320</v>
      </c>
      <c r="D6" s="11">
        <f>+'[1]15-01-2017'!$G$13</f>
        <v>1315.55</v>
      </c>
    </row>
    <row r="7" spans="1:4" ht="12.75">
      <c r="A7">
        <v>4</v>
      </c>
      <c r="B7" s="10" t="s">
        <v>319</v>
      </c>
      <c r="C7" s="10" t="s">
        <v>320</v>
      </c>
      <c r="D7" s="11">
        <f>+'[1]15-01-2017'!$G$20</f>
        <v>2015.55</v>
      </c>
    </row>
    <row r="8" spans="1:4" ht="12.75">
      <c r="A8">
        <v>5</v>
      </c>
      <c r="B8" s="10" t="s">
        <v>319</v>
      </c>
      <c r="C8" s="10" t="s">
        <v>320</v>
      </c>
      <c r="D8" s="11">
        <f>+'[1]15-01-2017'!$G$19</f>
        <v>2315.55</v>
      </c>
    </row>
    <row r="9" spans="1:4" ht="12.75">
      <c r="A9">
        <v>6</v>
      </c>
      <c r="B9" s="10" t="s">
        <v>319</v>
      </c>
      <c r="C9" s="10" t="s">
        <v>320</v>
      </c>
      <c r="D9" s="11">
        <f>+'[1]15-01-2017'!$G$22</f>
        <v>9649.65</v>
      </c>
    </row>
    <row r="10" spans="1:4" ht="12.75">
      <c r="A10">
        <v>7</v>
      </c>
      <c r="B10" s="10" t="s">
        <v>319</v>
      </c>
      <c r="C10" s="10" t="s">
        <v>320</v>
      </c>
      <c r="D10" s="11">
        <f>+'[1]15-01-2017'!$G$23</f>
        <v>3762.75</v>
      </c>
    </row>
    <row r="11" spans="1:4" ht="12.75">
      <c r="A11">
        <v>8</v>
      </c>
      <c r="B11" s="10" t="s">
        <v>319</v>
      </c>
      <c r="C11" s="10" t="s">
        <v>320</v>
      </c>
      <c r="D11" s="11">
        <f>+'[1]15-01-2017'!$G$24</f>
        <v>5482.48</v>
      </c>
    </row>
    <row r="12" spans="1:4" ht="12.75">
      <c r="A12">
        <v>9</v>
      </c>
      <c r="B12" s="10" t="s">
        <v>319</v>
      </c>
      <c r="C12" s="10" t="s">
        <v>320</v>
      </c>
      <c r="D12" s="11">
        <f>+'[1]15-01-2017'!$G$81</f>
        <v>9490.9</v>
      </c>
    </row>
    <row r="13" spans="1:4" ht="12.75">
      <c r="A13">
        <v>10</v>
      </c>
      <c r="B13" s="10" t="s">
        <v>319</v>
      </c>
      <c r="C13" s="10" t="s">
        <v>320</v>
      </c>
      <c r="D13" s="11">
        <v>8169</v>
      </c>
    </row>
    <row r="14" spans="1:4" ht="12.75">
      <c r="A14">
        <v>11</v>
      </c>
      <c r="B14" s="10" t="s">
        <v>319</v>
      </c>
      <c r="C14" s="10" t="s">
        <v>320</v>
      </c>
      <c r="D14" s="11">
        <v>3015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30.7109375" style="0" customWidth="1"/>
    <col min="4" max="4" width="10.2812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96</v>
      </c>
      <c r="C2" t="s">
        <v>97</v>
      </c>
      <c r="D2" t="s">
        <v>98</v>
      </c>
    </row>
    <row r="3" spans="1:4" ht="15">
      <c r="A3" s="6" t="s">
        <v>79</v>
      </c>
      <c r="B3" s="6" t="s">
        <v>81</v>
      </c>
      <c r="C3" s="6" t="s">
        <v>88</v>
      </c>
      <c r="D3" s="6" t="s">
        <v>95</v>
      </c>
    </row>
    <row r="4" spans="1:4" ht="12.75">
      <c r="A4">
        <v>1</v>
      </c>
      <c r="B4" s="12" t="s">
        <v>337</v>
      </c>
      <c r="C4" s="12" t="s">
        <v>338</v>
      </c>
      <c r="D4" s="13">
        <v>1000</v>
      </c>
    </row>
    <row r="5" spans="1:4" ht="12.75">
      <c r="A5">
        <v>2</v>
      </c>
      <c r="B5" s="12" t="s">
        <v>337</v>
      </c>
      <c r="C5" s="12" t="s">
        <v>338</v>
      </c>
      <c r="D5" s="13">
        <v>1250</v>
      </c>
    </row>
    <row r="6" spans="1:4" ht="12.75">
      <c r="A6">
        <v>3</v>
      </c>
      <c r="B6" s="12" t="s">
        <v>337</v>
      </c>
      <c r="C6" s="12" t="s">
        <v>338</v>
      </c>
      <c r="D6" s="13">
        <v>1500</v>
      </c>
    </row>
    <row r="7" spans="1:4" ht="12.75">
      <c r="A7">
        <v>4</v>
      </c>
      <c r="B7" s="12" t="s">
        <v>337</v>
      </c>
      <c r="C7" s="12" t="s">
        <v>338</v>
      </c>
      <c r="D7" s="13">
        <v>3828.01</v>
      </c>
    </row>
    <row r="8" spans="1:7" ht="12.75">
      <c r="A8">
        <v>5</v>
      </c>
      <c r="B8" s="12" t="s">
        <v>337</v>
      </c>
      <c r="C8" s="12" t="s">
        <v>338</v>
      </c>
      <c r="D8" s="13">
        <v>2125</v>
      </c>
      <c r="G8" s="14"/>
    </row>
    <row r="9" spans="1:4" ht="12.75">
      <c r="A9">
        <v>6</v>
      </c>
      <c r="B9" s="12" t="s">
        <v>337</v>
      </c>
      <c r="C9" s="12" t="s">
        <v>338</v>
      </c>
      <c r="D9" s="13">
        <v>2554.93</v>
      </c>
    </row>
    <row r="10" spans="1:4" ht="12.75">
      <c r="A10">
        <v>7</v>
      </c>
      <c r="B10" s="12" t="s">
        <v>337</v>
      </c>
      <c r="C10" s="12" t="s">
        <v>338</v>
      </c>
      <c r="D10" s="13">
        <v>2719.33</v>
      </c>
    </row>
    <row r="11" spans="1:4" ht="12.75">
      <c r="A11">
        <v>8</v>
      </c>
      <c r="B11" s="12" t="s">
        <v>337</v>
      </c>
      <c r="C11" s="12" t="s">
        <v>338</v>
      </c>
      <c r="D11" s="13">
        <v>3828.01</v>
      </c>
    </row>
    <row r="12" spans="1:4" ht="12.75">
      <c r="A12">
        <v>9</v>
      </c>
      <c r="B12" s="12" t="s">
        <v>337</v>
      </c>
      <c r="C12" s="12" t="s">
        <v>338</v>
      </c>
      <c r="D12" s="13">
        <v>1750</v>
      </c>
    </row>
    <row r="13" spans="1:4" ht="12.75">
      <c r="A13">
        <v>10</v>
      </c>
      <c r="B13" s="12" t="s">
        <v>337</v>
      </c>
      <c r="C13" s="12" t="s">
        <v>338</v>
      </c>
      <c r="D13" s="13">
        <v>4950.12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2017-01-23T18:59:49Z</cp:lastPrinted>
  <dcterms:created xsi:type="dcterms:W3CDTF">2016-10-24T15:18:04Z</dcterms:created>
  <dcterms:modified xsi:type="dcterms:W3CDTF">2017-05-04T20:07:54Z</dcterms:modified>
  <cp:category/>
  <cp:version/>
  <cp:contentType/>
  <cp:contentStatus/>
</cp:coreProperties>
</file>