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8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O29" i="1" l="1"/>
  <c r="O28" i="1"/>
  <c r="M28" i="1"/>
  <c r="M29" i="1"/>
  <c r="M31" i="1"/>
  <c r="O38" i="1"/>
  <c r="M38" i="1"/>
  <c r="M37" i="1"/>
  <c r="O36" i="1"/>
  <c r="M36" i="1"/>
  <c r="M35" i="1"/>
  <c r="M34" i="1"/>
  <c r="M33" i="1"/>
  <c r="O32" i="1"/>
  <c r="M32" i="1"/>
  <c r="O31" i="1"/>
  <c r="O30" i="1"/>
  <c r="M30" i="1"/>
  <c r="M27" i="1"/>
  <c r="M26" i="1"/>
  <c r="O25" i="1"/>
  <c r="M25" i="1"/>
  <c r="O24" i="1"/>
  <c r="M24" i="1"/>
  <c r="M23" i="1"/>
  <c r="M22" i="1"/>
  <c r="O20" i="1"/>
  <c r="O19" i="1"/>
  <c r="O18" i="1"/>
  <c r="O17" i="1"/>
  <c r="O15" i="1"/>
  <c r="O12" i="1"/>
  <c r="O11" i="1"/>
  <c r="O10" i="1"/>
  <c r="O9" i="1"/>
  <c r="O8" i="1"/>
  <c r="M20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G21" i="1" l="1"/>
  <c r="G19" i="1"/>
  <c r="G17" i="1"/>
  <c r="F21" i="1"/>
  <c r="F19" i="1"/>
  <c r="F17" i="1"/>
</calcChain>
</file>

<file path=xl/sharedStrings.xml><?xml version="1.0" encoding="utf-8"?>
<sst xmlns="http://schemas.openxmlformats.org/spreadsheetml/2006/main" count="690" uniqueCount="360">
  <si>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</si>
  <si>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</si>
  <si>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</si>
  <si>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</si>
  <si>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</si>
  <si>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</si>
  <si>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</si>
  <si>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</si>
  <si>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</si>
  <si>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</si>
  <si>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</si>
  <si>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</si>
  <si>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</si>
  <si>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</si>
  <si>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</si>
  <si>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</si>
  <si>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</si>
  <si>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</si>
  <si>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</si>
  <si>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</si>
  <si>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</si>
  <si>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</si>
  <si>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</si>
  <si>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</si>
  <si>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</si>
  <si>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</si>
  <si>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</si>
  <si>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</si>
  <si>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</si>
  <si>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</si>
  <si>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</si>
  <si>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</si>
  <si>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</si>
  <si>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</si>
  <si>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</si>
  <si>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</si>
  <si>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</si>
  <si>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</si>
  <si>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</si>
  <si>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</si>
  <si>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</si>
  <si>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</si>
  <si>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</si>
  <si>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</si>
  <si>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</si>
  <si>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</si>
  <si>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</si>
  <si>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</si>
  <si>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</si>
  <si>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</si>
  <si>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</si>
  <si>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</si>
  <si>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</si>
  <si>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</si>
  <si>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</si>
  <si>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</si>
  <si>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</si>
  <si>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</si>
  <si>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</si>
  <si>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</si>
  <si>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</si>
  <si>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</si>
  <si>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</si>
  <si>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</si>
  <si>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</si>
  <si>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</si>
  <si>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</si>
  <si>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</si>
  <si>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</si>
  <si>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</si>
  <si>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</si>
  <si>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</si>
  <si>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</si>
  <si>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</si>
  <si>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</si>
  <si>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</si>
  <si>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</si>
  <si>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</si>
  <si>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</si>
  <si>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</si>
  <si>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</si>
  <si>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</si>
  <si>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Tabla_468771</t>
  </si>
  <si>
    <t>Colocar el ID de los registros de la Tabla_468758</t>
  </si>
  <si>
    <t>Colocar el ID de los registros de la Tabla_468772</t>
  </si>
  <si>
    <t>Colocar el ID de los registros de la Tabla_468742</t>
  </si>
  <si>
    <t>Colocar el ID de los registros de la Tabla_468762</t>
  </si>
  <si>
    <t>Colocar el ID de los registros de la Tabla_468749</t>
  </si>
  <si>
    <t>Colocar el ID de los registros de la Tabla_468759</t>
  </si>
  <si>
    <t>Colocar el ID de los registros de la Tabla_468750</t>
  </si>
  <si>
    <t>Colocar el ID de los registros de la Tabla_468751</t>
  </si>
  <si>
    <t>Colocar el ID de los registros de la Tabla_468769</t>
  </si>
  <si>
    <t>Colocar el ID de los registros de la Tabla_468773</t>
  </si>
  <si>
    <t>Colocar el ID de los registros de la Tabla_468770</t>
  </si>
  <si>
    <t>Colocar el ID de los registros de la Tabla_468774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</si>
  <si>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</si>
  <si>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</si>
  <si>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</si>
  <si>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</si>
  <si>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</si>
  <si>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</si>
  <si>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</si>
  <si>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</si>
  <si>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</si>
  <si>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</si>
  <si>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</si>
  <si>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</si>
  <si>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</si>
  <si>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</si>
  <si>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</si>
  <si>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</si>
  <si>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</si>
  <si>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</si>
  <si>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</si>
  <si>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</si>
  <si>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</si>
  <si>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</si>
  <si>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</si>
  <si>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</si>
  <si>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</si>
  <si>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</si>
  <si>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</si>
  <si>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</si>
  <si>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</si>
  <si>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</si>
  <si>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</si>
  <si>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</si>
  <si>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</si>
  <si>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</si>
  <si>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</si>
  <si>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</si>
  <si>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</si>
  <si>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</si>
  <si>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</si>
  <si>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</si>
  <si>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</si>
  <si>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</si>
  <si>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</si>
  <si>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</si>
  <si>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</si>
  <si>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</si>
  <si>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</si>
  <si>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</si>
  <si>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</si>
  <si>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</si>
  <si>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</si>
  <si>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</si>
  <si>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</si>
  <si>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</si>
  <si>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</si>
  <si>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</si>
  <si>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</si>
  <si>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</si>
  <si>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</si>
  <si>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</si>
  <si>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</si>
  <si>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</si>
  <si>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</si>
  <si>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</si>
  <si>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</si>
  <si>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</si>
  <si>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</si>
  <si>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</si>
  <si>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</si>
  <si>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</si>
  <si>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</si>
  <si>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</si>
  <si>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</si>
  <si>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</si>
  <si>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</si>
  <si>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</si>
  <si>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</si>
  <si>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</si>
  <si>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</si>
  <si>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</si>
  <si>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</si>
  <si>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</si>
  <si>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</si>
  <si>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</si>
  <si>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</si>
  <si>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</si>
  <si>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</si>
  <si>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</si>
  <si>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</si>
  <si>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</si>
  <si>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</si>
  <si>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</si>
  <si>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</si>
  <si>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</si>
  <si>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</si>
  <si>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</si>
  <si>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</si>
  <si>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</si>
  <si>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</si>
  <si>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</si>
  <si>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</si>
  <si>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</si>
  <si>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</si>
  <si>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</si>
  <si>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</si>
  <si>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</si>
  <si>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</si>
  <si>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</si>
  <si>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</si>
  <si>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</si>
  <si>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</si>
  <si>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</si>
  <si>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</si>
  <si>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</si>
  <si>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</si>
  <si>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</si>
  <si>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</si>
  <si>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</si>
  <si>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</si>
  <si>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</si>
  <si>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</si>
  <si>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</si>
  <si>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</si>
  <si>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</si>
  <si>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</si>
  <si>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</si>
  <si>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</si>
  <si>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</si>
  <si>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</si>
  <si>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</si>
  <si>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</si>
  <si>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</si>
  <si>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R1</t>
  </si>
  <si>
    <t>D2</t>
  </si>
  <si>
    <t>S3</t>
  </si>
  <si>
    <t>J4</t>
  </si>
  <si>
    <t>C5</t>
  </si>
  <si>
    <t>T12</t>
  </si>
  <si>
    <t>V13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</si>
  <si>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</si>
  <si>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</si>
  <si>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</si>
  <si>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</si>
  <si>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</si>
  <si>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</si>
  <si>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</si>
  <si>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</si>
  <si>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</si>
  <si>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Infraestructura</t>
  </si>
  <si>
    <t>Coordinador de Mantenimiento</t>
  </si>
  <si>
    <t>Coordinador de Planeación</t>
  </si>
  <si>
    <t>Coordinador de Informatica</t>
  </si>
  <si>
    <t>Analista Administrativo</t>
  </si>
  <si>
    <t>Encarga de Ingresos</t>
  </si>
  <si>
    <t>Encarga de Cafetería</t>
  </si>
  <si>
    <t>Cocinero</t>
  </si>
  <si>
    <t>Cocinera</t>
  </si>
  <si>
    <t>Técnico</t>
  </si>
  <si>
    <t>Vigilante</t>
  </si>
  <si>
    <t>Rectoría</t>
  </si>
  <si>
    <t>Académica</t>
  </si>
  <si>
    <t>Administración y Finanzas</t>
  </si>
  <si>
    <t>Vinculación</t>
  </si>
  <si>
    <t>Allan Alexander</t>
  </si>
  <si>
    <t>Yolanda Patricia</t>
  </si>
  <si>
    <t xml:space="preserve">Francisco Javier </t>
  </si>
  <si>
    <t>Damaris Nathanael</t>
  </si>
  <si>
    <t>Andrea</t>
  </si>
  <si>
    <t xml:space="preserve">José Antonio </t>
  </si>
  <si>
    <t>María Elizabeth</t>
  </si>
  <si>
    <t>Carlos Eduardo</t>
  </si>
  <si>
    <t>Lourdes</t>
  </si>
  <si>
    <t>Omar</t>
  </si>
  <si>
    <t>Tania Ibeth</t>
  </si>
  <si>
    <t>Brenda Yasmin</t>
  </si>
  <si>
    <t>Miriam Lorena</t>
  </si>
  <si>
    <t>Cayetano</t>
  </si>
  <si>
    <t>Juan Carlos Alvito</t>
  </si>
  <si>
    <t>Veronica Elizabeth</t>
  </si>
  <si>
    <t>Carmen Aracelys</t>
  </si>
  <si>
    <t>Guadalupe</t>
  </si>
  <si>
    <t>Dora María</t>
  </si>
  <si>
    <t>Nalley</t>
  </si>
  <si>
    <t>Veronica Yaneth</t>
  </si>
  <si>
    <t>Antonio de Jesús</t>
  </si>
  <si>
    <t>Martha Patricia</t>
  </si>
  <si>
    <t>Jesús José</t>
  </si>
  <si>
    <t>Luis Fernando</t>
  </si>
  <si>
    <t>Jorge Luis</t>
  </si>
  <si>
    <t>Joaquín</t>
  </si>
  <si>
    <t>Plutarco</t>
  </si>
  <si>
    <t>Manuel Salvador</t>
  </si>
  <si>
    <t>Amador</t>
  </si>
  <si>
    <t>Alvarez</t>
  </si>
  <si>
    <t>Bareño</t>
  </si>
  <si>
    <t>Flores</t>
  </si>
  <si>
    <t>Santana</t>
  </si>
  <si>
    <t>Alvarado</t>
  </si>
  <si>
    <t>Lucero</t>
  </si>
  <si>
    <t>O´brian</t>
  </si>
  <si>
    <t>Sanchez</t>
  </si>
  <si>
    <t>Moyron</t>
  </si>
  <si>
    <t>Escobedo</t>
  </si>
  <si>
    <t>Santos</t>
  </si>
  <si>
    <t>Bojorquez</t>
  </si>
  <si>
    <t xml:space="preserve">García </t>
  </si>
  <si>
    <t>Lage</t>
  </si>
  <si>
    <t>Ruíz</t>
  </si>
  <si>
    <t xml:space="preserve">Valadez </t>
  </si>
  <si>
    <t xml:space="preserve">Cota </t>
  </si>
  <si>
    <t>Felipe</t>
  </si>
  <si>
    <t>López</t>
  </si>
  <si>
    <t>Ramírez</t>
  </si>
  <si>
    <t>Nuñez</t>
  </si>
  <si>
    <t>Alaniz</t>
  </si>
  <si>
    <t>Villa</t>
  </si>
  <si>
    <t>Arreola</t>
  </si>
  <si>
    <t xml:space="preserve">González </t>
  </si>
  <si>
    <t>Cervantes</t>
  </si>
  <si>
    <t>Coronado</t>
  </si>
  <si>
    <t>Zamorano</t>
  </si>
  <si>
    <t>Ceseña</t>
  </si>
  <si>
    <t>Cruz</t>
  </si>
  <si>
    <t>Valcornertt</t>
  </si>
  <si>
    <t>Higuera</t>
  </si>
  <si>
    <t>Albañez</t>
  </si>
  <si>
    <t>Hurtado</t>
  </si>
  <si>
    <t>Muñoz</t>
  </si>
  <si>
    <t>Perez</t>
  </si>
  <si>
    <t>Rodríguez</t>
  </si>
  <si>
    <t>Soto</t>
  </si>
  <si>
    <t>Pérez</t>
  </si>
  <si>
    <t>Naranjo</t>
  </si>
  <si>
    <t>Castillo</t>
  </si>
  <si>
    <t>Inzunza</t>
  </si>
  <si>
    <t>Cortes</t>
  </si>
  <si>
    <t>Loubet</t>
  </si>
  <si>
    <t>Alfaro</t>
  </si>
  <si>
    <t>Murillo</t>
  </si>
  <si>
    <t>Antuna</t>
  </si>
  <si>
    <t>Silva</t>
  </si>
  <si>
    <t>Manjarrez</t>
  </si>
  <si>
    <t>Ojeda</t>
  </si>
  <si>
    <t>Miranda</t>
  </si>
  <si>
    <t>01-01--2018</t>
  </si>
  <si>
    <t>Jefe del Departamento de Calidad</t>
  </si>
  <si>
    <t>Jede del Departamento de Calidad</t>
  </si>
  <si>
    <t xml:space="preserve">Arturo Arian </t>
  </si>
  <si>
    <t xml:space="preserve">Aguilar </t>
  </si>
  <si>
    <t>Pesos</t>
  </si>
  <si>
    <t>Oyuky Margarita</t>
  </si>
  <si>
    <t>Tena</t>
  </si>
  <si>
    <t>Manriquez</t>
  </si>
  <si>
    <t>Dirección de Administración y Finanzas</t>
  </si>
  <si>
    <t>Coordinador de Administracion y Finanzas</t>
  </si>
  <si>
    <t>AA6</t>
  </si>
  <si>
    <t>Analista Administrativo A</t>
  </si>
  <si>
    <t>AB7</t>
  </si>
  <si>
    <t>Analista Administrativo B</t>
  </si>
  <si>
    <t>EI8</t>
  </si>
  <si>
    <t>EC9</t>
  </si>
  <si>
    <t>CA10</t>
  </si>
  <si>
    <t>Cocinero A</t>
  </si>
  <si>
    <t>CB11</t>
  </si>
  <si>
    <t>Cocinera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</si>
</sst>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VIII%20Remuneraci&#243;n%20Bruta%20y%20Neta/Formato%20Remuneraci&#243;n%20bruta%20y%20net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Formatos%20OPD/Plantilla%20de%20Personal/Plantilla%20de%20Personal%20sdos.%20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PERSONAL"/>
      <sheetName val="CONFIANZA"/>
      <sheetName val="POR CONTRATO"/>
      <sheetName val="SINDICALIZADO"/>
      <sheetName val="PLAZAS VACANTES"/>
      <sheetName val="ALTAS-BAJAS-CAMBIOS"/>
    </sheetNames>
    <sheetDataSet>
      <sheetData sheetId="0" refreshError="1"/>
      <sheetData sheetId="1" refreshError="1">
        <row r="10">
          <cell r="K10">
            <v>47898.36</v>
          </cell>
        </row>
        <row r="19">
          <cell r="A19" t="str">
            <v>Jefe del Departamento Académico</v>
          </cell>
        </row>
        <row r="21">
          <cell r="A21" t="str">
            <v>Jefa del Departamento de Recursos Materiales</v>
          </cell>
        </row>
        <row r="22">
          <cell r="A22" t="str">
            <v>Jefa del Departamento Servicios Escolares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B9" zoomScale="70" zoomScaleNormal="70" workbookViewId="0">
      <selection activeCell="AD34" sqref="A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5703125" customWidth="1"/>
    <col min="8" max="8" width="24.140625" customWidth="1"/>
    <col min="9" max="9" width="23.7109375" customWidth="1"/>
    <col min="10" max="10" width="14.42578125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18">
        <v>43101</v>
      </c>
      <c r="C8" s="18">
        <v>43190</v>
      </c>
      <c r="D8" s="17" t="s">
        <v>103</v>
      </c>
      <c r="E8" s="7" t="s">
        <v>227</v>
      </c>
      <c r="F8" s="4" t="s">
        <v>234</v>
      </c>
      <c r="G8" s="4" t="s">
        <v>234</v>
      </c>
      <c r="H8" s="12" t="s">
        <v>254</v>
      </c>
      <c r="I8" s="12" t="s">
        <v>258</v>
      </c>
      <c r="J8" s="12" t="s">
        <v>287</v>
      </c>
      <c r="K8" s="12" t="s">
        <v>313</v>
      </c>
      <c r="L8" s="13" t="s">
        <v>107</v>
      </c>
      <c r="M8" s="17">
        <f>29272.1*2</f>
        <v>58544.2</v>
      </c>
      <c r="N8" s="16" t="s">
        <v>344</v>
      </c>
      <c r="O8" s="17">
        <f>21933.36*2</f>
        <v>43866.720000000001</v>
      </c>
      <c r="P8" s="16" t="s">
        <v>344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348</v>
      </c>
      <c r="AE8" s="18">
        <v>43220</v>
      </c>
      <c r="AF8" s="18">
        <v>43190</v>
      </c>
    </row>
    <row r="9" spans="1:33" x14ac:dyDescent="0.25">
      <c r="A9" s="6">
        <v>2018</v>
      </c>
      <c r="B9" s="18">
        <v>43101</v>
      </c>
      <c r="C9" s="18">
        <v>43190</v>
      </c>
      <c r="D9" s="17" t="s">
        <v>103</v>
      </c>
      <c r="E9" s="19" t="s">
        <v>228</v>
      </c>
      <c r="F9" s="5" t="s">
        <v>235</v>
      </c>
      <c r="G9" s="5" t="s">
        <v>235</v>
      </c>
      <c r="H9" s="14" t="s">
        <v>255</v>
      </c>
      <c r="I9" s="14" t="s">
        <v>259</v>
      </c>
      <c r="J9" s="14" t="s">
        <v>288</v>
      </c>
      <c r="K9" s="14" t="s">
        <v>314</v>
      </c>
      <c r="L9" s="13" t="s">
        <v>106</v>
      </c>
      <c r="M9" s="17">
        <f>21904.07*2</f>
        <v>43808.14</v>
      </c>
      <c r="N9" s="16" t="s">
        <v>344</v>
      </c>
      <c r="O9" s="17">
        <f>16923.38*2</f>
        <v>33846.76</v>
      </c>
      <c r="P9" s="16" t="s">
        <v>344</v>
      </c>
      <c r="AD9" s="15" t="s">
        <v>348</v>
      </c>
      <c r="AE9" s="18">
        <v>43220</v>
      </c>
      <c r="AF9" s="18">
        <v>43190</v>
      </c>
    </row>
    <row r="10" spans="1:33" x14ac:dyDescent="0.25">
      <c r="A10" s="6">
        <v>2018</v>
      </c>
      <c r="B10" s="18">
        <v>43101</v>
      </c>
      <c r="C10" s="18">
        <v>43190</v>
      </c>
      <c r="D10" s="17" t="s">
        <v>103</v>
      </c>
      <c r="E10" s="19" t="s">
        <v>228</v>
      </c>
      <c r="F10" s="5" t="s">
        <v>236</v>
      </c>
      <c r="G10" s="5" t="s">
        <v>236</v>
      </c>
      <c r="H10" s="14" t="s">
        <v>256</v>
      </c>
      <c r="I10" s="14" t="s">
        <v>260</v>
      </c>
      <c r="J10" s="14" t="s">
        <v>289</v>
      </c>
      <c r="K10" s="14" t="s">
        <v>307</v>
      </c>
      <c r="L10" s="13" t="s">
        <v>107</v>
      </c>
      <c r="M10" s="17">
        <f>21904.07*2</f>
        <v>43808.14</v>
      </c>
      <c r="N10" s="16" t="s">
        <v>344</v>
      </c>
      <c r="O10" s="17">
        <f>16923.38*2</f>
        <v>33846.76</v>
      </c>
      <c r="P10" s="16" t="s">
        <v>344</v>
      </c>
      <c r="AD10" s="15" t="s">
        <v>348</v>
      </c>
      <c r="AE10" s="18">
        <v>43220</v>
      </c>
      <c r="AF10" s="18">
        <v>43190</v>
      </c>
    </row>
    <row r="11" spans="1:33" x14ac:dyDescent="0.25">
      <c r="A11" s="6">
        <v>2018</v>
      </c>
      <c r="B11" s="18">
        <v>43101</v>
      </c>
      <c r="C11" s="18">
        <v>43190</v>
      </c>
      <c r="D11" s="17" t="s">
        <v>103</v>
      </c>
      <c r="E11" s="19" t="s">
        <v>228</v>
      </c>
      <c r="F11" s="5" t="s">
        <v>237</v>
      </c>
      <c r="G11" s="5" t="s">
        <v>237</v>
      </c>
      <c r="H11" s="14" t="s">
        <v>257</v>
      </c>
      <c r="I11" s="14" t="s">
        <v>261</v>
      </c>
      <c r="J11" s="14" t="s">
        <v>290</v>
      </c>
      <c r="K11" s="14" t="s">
        <v>315</v>
      </c>
      <c r="L11" s="13" t="s">
        <v>106</v>
      </c>
      <c r="M11" s="17">
        <f>21904.07*2</f>
        <v>43808.14</v>
      </c>
      <c r="N11" s="16" t="s">
        <v>344</v>
      </c>
      <c r="O11" s="17">
        <f>16923.38*2</f>
        <v>33846.76</v>
      </c>
      <c r="P11" s="16" t="s">
        <v>344</v>
      </c>
      <c r="AD11" s="15" t="s">
        <v>348</v>
      </c>
      <c r="AE11" s="18">
        <v>43220</v>
      </c>
      <c r="AF11" s="18">
        <v>43190</v>
      </c>
    </row>
    <row r="12" spans="1:33" x14ac:dyDescent="0.25">
      <c r="A12" s="6">
        <v>2018</v>
      </c>
      <c r="B12" s="18">
        <v>43101</v>
      </c>
      <c r="C12" s="18">
        <v>43190</v>
      </c>
      <c r="D12" s="17" t="s">
        <v>103</v>
      </c>
      <c r="E12" s="19" t="s">
        <v>229</v>
      </c>
      <c r="F12" s="5" t="s">
        <v>238</v>
      </c>
      <c r="G12" s="5" t="s">
        <v>238</v>
      </c>
      <c r="H12" s="14" t="s">
        <v>255</v>
      </c>
      <c r="I12" s="14" t="s">
        <v>262</v>
      </c>
      <c r="J12" s="14" t="s">
        <v>291</v>
      </c>
      <c r="K12" s="14" t="s">
        <v>316</v>
      </c>
      <c r="L12" s="13" t="s">
        <v>106</v>
      </c>
      <c r="M12" s="17">
        <f>15473.05*2</f>
        <v>30946.1</v>
      </c>
      <c r="N12" s="16" t="s">
        <v>344</v>
      </c>
      <c r="O12" s="17">
        <f>8837.19*2</f>
        <v>17674.38</v>
      </c>
      <c r="P12" s="16" t="s">
        <v>344</v>
      </c>
      <c r="AD12" s="15" t="s">
        <v>348</v>
      </c>
      <c r="AE12" s="18">
        <v>43220</v>
      </c>
      <c r="AF12" s="18">
        <v>43190</v>
      </c>
    </row>
    <row r="13" spans="1:33" x14ac:dyDescent="0.25">
      <c r="A13" s="6">
        <v>2018</v>
      </c>
      <c r="B13" s="18">
        <v>43101</v>
      </c>
      <c r="C13" s="18">
        <v>43190</v>
      </c>
      <c r="D13" s="17" t="s">
        <v>103</v>
      </c>
      <c r="E13" s="19" t="s">
        <v>229</v>
      </c>
      <c r="F13" s="5" t="s">
        <v>239</v>
      </c>
      <c r="G13" s="5" t="s">
        <v>239</v>
      </c>
      <c r="H13" s="14" t="s">
        <v>255</v>
      </c>
      <c r="I13" s="14" t="s">
        <v>263</v>
      </c>
      <c r="J13" s="14" t="s">
        <v>292</v>
      </c>
      <c r="K13" s="14" t="s">
        <v>289</v>
      </c>
      <c r="L13" s="13" t="s">
        <v>107</v>
      </c>
      <c r="M13" s="17">
        <f>15473.05*2</f>
        <v>30946.1</v>
      </c>
      <c r="N13" s="16" t="s">
        <v>344</v>
      </c>
      <c r="O13" s="17">
        <v>17674.38</v>
      </c>
      <c r="P13" s="16" t="s">
        <v>344</v>
      </c>
      <c r="AD13" s="15" t="s">
        <v>348</v>
      </c>
      <c r="AE13" s="18">
        <v>43220</v>
      </c>
      <c r="AF13" s="18">
        <v>43190</v>
      </c>
    </row>
    <row r="14" spans="1:33" x14ac:dyDescent="0.25">
      <c r="A14" s="6">
        <v>2018</v>
      </c>
      <c r="B14" s="18">
        <v>43101</v>
      </c>
      <c r="C14" s="18">
        <v>43190</v>
      </c>
      <c r="D14" s="17" t="s">
        <v>103</v>
      </c>
      <c r="E14" s="19" t="s">
        <v>229</v>
      </c>
      <c r="F14" s="5" t="s">
        <v>240</v>
      </c>
      <c r="G14" s="5" t="s">
        <v>240</v>
      </c>
      <c r="H14" s="14" t="s">
        <v>256</v>
      </c>
      <c r="I14" s="14" t="s">
        <v>264</v>
      </c>
      <c r="J14" s="14" t="s">
        <v>293</v>
      </c>
      <c r="K14" s="14" t="s">
        <v>317</v>
      </c>
      <c r="L14" s="13" t="s">
        <v>106</v>
      </c>
      <c r="M14" s="17">
        <f>15473.05*2</f>
        <v>30946.1</v>
      </c>
      <c r="N14" s="16" t="s">
        <v>344</v>
      </c>
      <c r="O14" s="17">
        <v>17674.38</v>
      </c>
      <c r="P14" s="16" t="s">
        <v>344</v>
      </c>
      <c r="AD14" s="15" t="s">
        <v>348</v>
      </c>
      <c r="AE14" s="18">
        <v>43220</v>
      </c>
      <c r="AF14" s="18">
        <v>43190</v>
      </c>
    </row>
    <row r="15" spans="1:33" ht="25.5" x14ac:dyDescent="0.25">
      <c r="A15" s="6">
        <v>2018</v>
      </c>
      <c r="B15" s="18">
        <v>43101</v>
      </c>
      <c r="C15" s="18">
        <v>43190</v>
      </c>
      <c r="D15" s="17" t="s">
        <v>103</v>
      </c>
      <c r="E15" s="19" t="s">
        <v>230</v>
      </c>
      <c r="F15" s="9" t="s">
        <v>241</v>
      </c>
      <c r="G15" s="9" t="s">
        <v>241</v>
      </c>
      <c r="H15" s="14" t="s">
        <v>255</v>
      </c>
      <c r="I15" s="14" t="s">
        <v>265</v>
      </c>
      <c r="J15" s="14" t="s">
        <v>294</v>
      </c>
      <c r="K15" s="14" t="s">
        <v>318</v>
      </c>
      <c r="L15" s="13" t="s">
        <v>107</v>
      </c>
      <c r="M15" s="17">
        <f t="shared" ref="M15:M20" si="0">11185.8*2</f>
        <v>22371.599999999999</v>
      </c>
      <c r="N15" s="16" t="s">
        <v>344</v>
      </c>
      <c r="O15" s="17">
        <f>9264.72*2</f>
        <v>18529.439999999999</v>
      </c>
      <c r="P15" s="16" t="s">
        <v>344</v>
      </c>
      <c r="AD15" s="15" t="s">
        <v>348</v>
      </c>
      <c r="AE15" s="18">
        <v>43220</v>
      </c>
      <c r="AF15" s="18">
        <v>43190</v>
      </c>
    </row>
    <row r="16" spans="1:33" ht="38.25" x14ac:dyDescent="0.25">
      <c r="A16" s="6">
        <v>2018</v>
      </c>
      <c r="B16" s="18">
        <v>43101</v>
      </c>
      <c r="C16" s="18">
        <v>43190</v>
      </c>
      <c r="D16" s="17" t="s">
        <v>103</v>
      </c>
      <c r="E16" s="19" t="s">
        <v>230</v>
      </c>
      <c r="F16" s="10" t="s">
        <v>242</v>
      </c>
      <c r="G16" s="10" t="s">
        <v>242</v>
      </c>
      <c r="H16" s="14" t="s">
        <v>255</v>
      </c>
      <c r="I16" s="14" t="s">
        <v>266</v>
      </c>
      <c r="J16" s="14" t="s">
        <v>295</v>
      </c>
      <c r="K16" s="14" t="s">
        <v>319</v>
      </c>
      <c r="L16" s="13" t="s">
        <v>106</v>
      </c>
      <c r="M16" s="17">
        <f t="shared" si="0"/>
        <v>22371.599999999999</v>
      </c>
      <c r="N16" s="16" t="s">
        <v>344</v>
      </c>
      <c r="O16" s="17">
        <v>18529.439999999999</v>
      </c>
      <c r="P16" s="16" t="s">
        <v>344</v>
      </c>
      <c r="AD16" s="15" t="s">
        <v>348</v>
      </c>
      <c r="AE16" s="18">
        <v>43220</v>
      </c>
      <c r="AF16" s="18">
        <v>43190</v>
      </c>
    </row>
    <row r="17" spans="1:32" x14ac:dyDescent="0.25">
      <c r="A17" s="6">
        <v>2018</v>
      </c>
      <c r="B17" s="18">
        <v>43101</v>
      </c>
      <c r="C17" s="18">
        <v>43190</v>
      </c>
      <c r="D17" s="17" t="s">
        <v>103</v>
      </c>
      <c r="E17" s="19" t="s">
        <v>230</v>
      </c>
      <c r="F17" s="11" t="str">
        <f>+[2]CONFIANZA!$A$19</f>
        <v>Jefe del Departamento Académico</v>
      </c>
      <c r="G17" s="11" t="str">
        <f>+[2]CONFIANZA!$A$19</f>
        <v>Jefe del Departamento Académico</v>
      </c>
      <c r="H17" s="14" t="s">
        <v>255</v>
      </c>
      <c r="I17" s="14" t="s">
        <v>267</v>
      </c>
      <c r="J17" s="14" t="s">
        <v>296</v>
      </c>
      <c r="K17" s="14" t="s">
        <v>320</v>
      </c>
      <c r="L17" s="13" t="s">
        <v>107</v>
      </c>
      <c r="M17" s="17">
        <f t="shared" si="0"/>
        <v>22371.599999999999</v>
      </c>
      <c r="N17" s="16" t="s">
        <v>344</v>
      </c>
      <c r="O17" s="17">
        <f>9264.72*2</f>
        <v>18529.439999999999</v>
      </c>
      <c r="P17" s="16" t="s">
        <v>344</v>
      </c>
      <c r="AD17" s="15" t="s">
        <v>348</v>
      </c>
      <c r="AE17" s="18">
        <v>43220</v>
      </c>
      <c r="AF17" s="18">
        <v>43190</v>
      </c>
    </row>
    <row r="18" spans="1:32" x14ac:dyDescent="0.25">
      <c r="A18" s="6">
        <v>2018</v>
      </c>
      <c r="B18" s="18">
        <v>43101</v>
      </c>
      <c r="C18" s="18">
        <v>43190</v>
      </c>
      <c r="D18" s="17" t="s">
        <v>103</v>
      </c>
      <c r="E18" s="19" t="s">
        <v>230</v>
      </c>
      <c r="F18" s="5" t="s">
        <v>243</v>
      </c>
      <c r="G18" s="5" t="s">
        <v>243</v>
      </c>
      <c r="H18" s="14" t="s">
        <v>256</v>
      </c>
      <c r="I18" s="14" t="s">
        <v>268</v>
      </c>
      <c r="J18" s="14" t="s">
        <v>297</v>
      </c>
      <c r="K18" s="14" t="s">
        <v>321</v>
      </c>
      <c r="L18" s="13" t="s">
        <v>106</v>
      </c>
      <c r="M18" s="17">
        <f t="shared" si="0"/>
        <v>22371.599999999999</v>
      </c>
      <c r="N18" s="16" t="s">
        <v>344</v>
      </c>
      <c r="O18" s="17">
        <f>9264.72*2</f>
        <v>18529.439999999999</v>
      </c>
      <c r="P18" s="16" t="s">
        <v>344</v>
      </c>
      <c r="AD18" s="15" t="s">
        <v>348</v>
      </c>
      <c r="AE18" s="18">
        <v>43220</v>
      </c>
      <c r="AF18" s="18">
        <v>43190</v>
      </c>
    </row>
    <row r="19" spans="1:32" x14ac:dyDescent="0.25">
      <c r="A19" s="6">
        <v>2018</v>
      </c>
      <c r="B19" s="18">
        <v>43101</v>
      </c>
      <c r="C19" s="18">
        <v>43190</v>
      </c>
      <c r="D19" s="17" t="s">
        <v>103</v>
      </c>
      <c r="E19" s="19" t="s">
        <v>230</v>
      </c>
      <c r="F19" s="5" t="str">
        <f>+[2]CONFIANZA!$A$21</f>
        <v>Jefa del Departamento de Recursos Materiales</v>
      </c>
      <c r="G19" s="5" t="str">
        <f>+[2]CONFIANZA!$A$21</f>
        <v>Jefa del Departamento de Recursos Materiales</v>
      </c>
      <c r="H19" s="14" t="s">
        <v>256</v>
      </c>
      <c r="I19" s="14" t="s">
        <v>269</v>
      </c>
      <c r="J19" s="14" t="s">
        <v>298</v>
      </c>
      <c r="K19" s="14" t="s">
        <v>322</v>
      </c>
      <c r="L19" s="13" t="s">
        <v>106</v>
      </c>
      <c r="M19" s="17">
        <f t="shared" si="0"/>
        <v>22371.599999999999</v>
      </c>
      <c r="N19" s="16" t="s">
        <v>344</v>
      </c>
      <c r="O19" s="17">
        <f>9264.72*2</f>
        <v>18529.439999999999</v>
      </c>
      <c r="P19" s="16" t="s">
        <v>344</v>
      </c>
      <c r="AD19" s="15" t="s">
        <v>348</v>
      </c>
      <c r="AE19" s="18">
        <v>43220</v>
      </c>
      <c r="AF19" s="18">
        <v>43190</v>
      </c>
    </row>
    <row r="20" spans="1:32" s="3" customFormat="1" x14ac:dyDescent="0.25">
      <c r="A20" s="6">
        <v>2018</v>
      </c>
      <c r="B20" s="18" t="s">
        <v>339</v>
      </c>
      <c r="C20" s="18">
        <v>43190</v>
      </c>
      <c r="D20" s="17" t="s">
        <v>103</v>
      </c>
      <c r="E20" s="19" t="s">
        <v>230</v>
      </c>
      <c r="F20" s="11" t="s">
        <v>340</v>
      </c>
      <c r="G20" s="11" t="s">
        <v>341</v>
      </c>
      <c r="H20" s="14" t="s">
        <v>256</v>
      </c>
      <c r="I20" s="14" t="s">
        <v>342</v>
      </c>
      <c r="J20" s="14" t="s">
        <v>343</v>
      </c>
      <c r="K20" s="14" t="s">
        <v>313</v>
      </c>
      <c r="L20" s="13" t="s">
        <v>107</v>
      </c>
      <c r="M20" s="17">
        <f t="shared" si="0"/>
        <v>22371.599999999999</v>
      </c>
      <c r="N20" s="16" t="s">
        <v>344</v>
      </c>
      <c r="O20" s="17">
        <f>9264.72*2</f>
        <v>18529.439999999999</v>
      </c>
      <c r="P20" s="16" t="s">
        <v>344</v>
      </c>
      <c r="AD20" s="15" t="s">
        <v>348</v>
      </c>
      <c r="AE20" s="18">
        <v>43220</v>
      </c>
      <c r="AF20" s="18">
        <v>43190</v>
      </c>
    </row>
    <row r="21" spans="1:32" x14ac:dyDescent="0.25">
      <c r="A21" s="6">
        <v>2018</v>
      </c>
      <c r="B21" s="18">
        <v>43101</v>
      </c>
      <c r="C21" s="18">
        <v>43190</v>
      </c>
      <c r="D21" s="17" t="s">
        <v>103</v>
      </c>
      <c r="E21" s="19" t="s">
        <v>230</v>
      </c>
      <c r="F21" s="11" t="str">
        <f>+[2]CONFIANZA!$A$22</f>
        <v>Jefa del Departamento Servicios Escolares</v>
      </c>
      <c r="G21" s="11" t="str">
        <f>+[2]CONFIANZA!$A$22</f>
        <v>Jefa del Departamento Servicios Escolares</v>
      </c>
      <c r="H21" s="14" t="s">
        <v>255</v>
      </c>
      <c r="I21" s="14" t="s">
        <v>270</v>
      </c>
      <c r="J21" s="14" t="s">
        <v>299</v>
      </c>
      <c r="K21" s="14" t="s">
        <v>323</v>
      </c>
      <c r="L21" s="13" t="s">
        <v>106</v>
      </c>
      <c r="M21" s="17">
        <f>7577.66*2</f>
        <v>15155.32</v>
      </c>
      <c r="N21" s="16" t="s">
        <v>344</v>
      </c>
      <c r="O21" s="17">
        <v>18529.439999999999</v>
      </c>
      <c r="P21" s="16" t="s">
        <v>344</v>
      </c>
      <c r="AD21" s="15" t="s">
        <v>348</v>
      </c>
      <c r="AE21" s="18">
        <v>43220</v>
      </c>
      <c r="AF21" s="18">
        <v>43190</v>
      </c>
    </row>
    <row r="22" spans="1:32" x14ac:dyDescent="0.25">
      <c r="A22" s="6">
        <v>2018</v>
      </c>
      <c r="B22" s="18">
        <v>43101</v>
      </c>
      <c r="C22" s="18">
        <v>43190</v>
      </c>
      <c r="D22" s="17" t="s">
        <v>103</v>
      </c>
      <c r="E22" s="19" t="s">
        <v>231</v>
      </c>
      <c r="F22" s="5" t="s">
        <v>244</v>
      </c>
      <c r="G22" s="5" t="s">
        <v>244</v>
      </c>
      <c r="H22" s="14" t="s">
        <v>256</v>
      </c>
      <c r="I22" s="14" t="s">
        <v>271</v>
      </c>
      <c r="J22" s="14" t="s">
        <v>300</v>
      </c>
      <c r="K22" s="14" t="s">
        <v>324</v>
      </c>
      <c r="L22" s="13" t="s">
        <v>107</v>
      </c>
      <c r="M22" s="17">
        <f>7295.13*2</f>
        <v>14590.26</v>
      </c>
      <c r="N22" s="16" t="s">
        <v>344</v>
      </c>
      <c r="O22" s="17">
        <v>7875.32</v>
      </c>
      <c r="P22" s="16" t="s">
        <v>344</v>
      </c>
      <c r="AD22" s="15" t="s">
        <v>348</v>
      </c>
      <c r="AE22" s="18">
        <v>43220</v>
      </c>
      <c r="AF22" s="18">
        <v>43190</v>
      </c>
    </row>
    <row r="23" spans="1:32" x14ac:dyDescent="0.25">
      <c r="A23" s="6">
        <v>2018</v>
      </c>
      <c r="B23" s="18">
        <v>43101</v>
      </c>
      <c r="C23" s="18">
        <v>43190</v>
      </c>
      <c r="D23" s="17" t="s">
        <v>103</v>
      </c>
      <c r="E23" s="19" t="s">
        <v>231</v>
      </c>
      <c r="F23" s="5" t="s">
        <v>245</v>
      </c>
      <c r="G23" s="5" t="s">
        <v>245</v>
      </c>
      <c r="H23" s="14" t="s">
        <v>256</v>
      </c>
      <c r="I23" s="14" t="s">
        <v>272</v>
      </c>
      <c r="J23" s="14" t="s">
        <v>301</v>
      </c>
      <c r="K23" s="14" t="s">
        <v>325</v>
      </c>
      <c r="L23" s="13" t="s">
        <v>107</v>
      </c>
      <c r="M23" s="17">
        <f>7295.13*2</f>
        <v>14590.26</v>
      </c>
      <c r="N23" s="16" t="s">
        <v>344</v>
      </c>
      <c r="O23" s="17">
        <v>7875.32</v>
      </c>
      <c r="P23" s="16" t="s">
        <v>344</v>
      </c>
      <c r="AD23" s="15" t="s">
        <v>348</v>
      </c>
      <c r="AE23" s="18">
        <v>43220</v>
      </c>
      <c r="AF23" s="18">
        <v>43190</v>
      </c>
    </row>
    <row r="24" spans="1:32" x14ac:dyDescent="0.25">
      <c r="A24" s="6">
        <v>2018</v>
      </c>
      <c r="B24" s="18">
        <v>43101</v>
      </c>
      <c r="C24" s="18">
        <v>43190</v>
      </c>
      <c r="D24" s="17" t="s">
        <v>103</v>
      </c>
      <c r="E24" s="19" t="s">
        <v>231</v>
      </c>
      <c r="F24" s="5" t="s">
        <v>246</v>
      </c>
      <c r="G24" s="5" t="s">
        <v>246</v>
      </c>
      <c r="H24" s="14" t="s">
        <v>255</v>
      </c>
      <c r="I24" s="14" t="s">
        <v>273</v>
      </c>
      <c r="J24" s="14" t="s">
        <v>302</v>
      </c>
      <c r="K24" s="14" t="s">
        <v>326</v>
      </c>
      <c r="L24" s="13" t="s">
        <v>106</v>
      </c>
      <c r="M24" s="17">
        <f>4150.34*2</f>
        <v>8300.68</v>
      </c>
      <c r="N24" s="16" t="s">
        <v>344</v>
      </c>
      <c r="O24" s="17">
        <f>3937.66*2</f>
        <v>7875.32</v>
      </c>
      <c r="P24" s="16" t="s">
        <v>344</v>
      </c>
      <c r="AD24" s="15" t="s">
        <v>348</v>
      </c>
      <c r="AE24" s="18">
        <v>43220</v>
      </c>
      <c r="AF24" s="18">
        <v>43190</v>
      </c>
    </row>
    <row r="25" spans="1:32" x14ac:dyDescent="0.25">
      <c r="A25" s="6">
        <v>2018</v>
      </c>
      <c r="B25" s="18">
        <v>43101</v>
      </c>
      <c r="C25" s="18">
        <v>43190</v>
      </c>
      <c r="D25" s="17" t="s">
        <v>103</v>
      </c>
      <c r="E25" s="19" t="s">
        <v>350</v>
      </c>
      <c r="F25" s="5" t="s">
        <v>247</v>
      </c>
      <c r="G25" s="5" t="s">
        <v>351</v>
      </c>
      <c r="H25" s="14" t="s">
        <v>255</v>
      </c>
      <c r="I25" s="14" t="s">
        <v>274</v>
      </c>
      <c r="J25" s="14" t="s">
        <v>303</v>
      </c>
      <c r="K25" s="14" t="s">
        <v>327</v>
      </c>
      <c r="L25" s="13" t="s">
        <v>106</v>
      </c>
      <c r="M25" s="17">
        <f>4937.42*2</f>
        <v>9874.84</v>
      </c>
      <c r="N25" s="16" t="s">
        <v>344</v>
      </c>
      <c r="O25" s="17">
        <f>4062.51*2</f>
        <v>8125.02</v>
      </c>
      <c r="P25" s="16" t="s">
        <v>344</v>
      </c>
      <c r="AD25" s="15" t="s">
        <v>348</v>
      </c>
      <c r="AE25" s="18">
        <v>43220</v>
      </c>
      <c r="AF25" s="18">
        <v>43190</v>
      </c>
    </row>
    <row r="26" spans="1:32" x14ac:dyDescent="0.25">
      <c r="A26" s="6">
        <v>2018</v>
      </c>
      <c r="B26" s="18">
        <v>43101</v>
      </c>
      <c r="C26" s="18">
        <v>43190</v>
      </c>
      <c r="D26" s="17" t="s">
        <v>103</v>
      </c>
      <c r="E26" s="19" t="s">
        <v>231</v>
      </c>
      <c r="F26" s="5" t="s">
        <v>349</v>
      </c>
      <c r="G26" s="5" t="s">
        <v>349</v>
      </c>
      <c r="H26" s="14" t="s">
        <v>256</v>
      </c>
      <c r="I26" s="14" t="s">
        <v>275</v>
      </c>
      <c r="J26" s="14" t="s">
        <v>300</v>
      </c>
      <c r="K26" s="14" t="s">
        <v>328</v>
      </c>
      <c r="L26" s="13" t="s">
        <v>106</v>
      </c>
      <c r="M26" s="17">
        <f>6789.37*2</f>
        <v>13578.74</v>
      </c>
      <c r="N26" s="16" t="s">
        <v>344</v>
      </c>
      <c r="O26" s="17">
        <v>7875.32</v>
      </c>
      <c r="P26" s="16" t="s">
        <v>344</v>
      </c>
      <c r="AD26" s="15" t="s">
        <v>348</v>
      </c>
      <c r="AE26" s="18">
        <v>43220</v>
      </c>
      <c r="AF26" s="18">
        <v>43190</v>
      </c>
    </row>
    <row r="27" spans="1:32" x14ac:dyDescent="0.25">
      <c r="A27" s="6">
        <v>2018</v>
      </c>
      <c r="B27" s="18">
        <v>43101</v>
      </c>
      <c r="C27" s="18">
        <v>43190</v>
      </c>
      <c r="D27" s="17" t="s">
        <v>103</v>
      </c>
      <c r="E27" s="19" t="s">
        <v>350</v>
      </c>
      <c r="F27" s="5" t="s">
        <v>247</v>
      </c>
      <c r="G27" s="5" t="s">
        <v>351</v>
      </c>
      <c r="H27" s="14" t="s">
        <v>255</v>
      </c>
      <c r="I27" s="14" t="s">
        <v>276</v>
      </c>
      <c r="J27" s="14" t="s">
        <v>300</v>
      </c>
      <c r="K27" s="14" t="s">
        <v>329</v>
      </c>
      <c r="L27" s="13" t="s">
        <v>106</v>
      </c>
      <c r="M27" s="17">
        <f>4937.42*2</f>
        <v>9874.84</v>
      </c>
      <c r="N27" s="16" t="s">
        <v>344</v>
      </c>
      <c r="O27" s="17">
        <v>8125.02</v>
      </c>
      <c r="P27" s="16" t="s">
        <v>344</v>
      </c>
      <c r="AD27" s="15" t="s">
        <v>348</v>
      </c>
      <c r="AE27" s="18">
        <v>43220</v>
      </c>
      <c r="AF27" s="18">
        <v>43190</v>
      </c>
    </row>
    <row r="28" spans="1:32" s="3" customFormat="1" x14ac:dyDescent="0.25">
      <c r="A28" s="6">
        <v>2018</v>
      </c>
      <c r="B28" s="18">
        <v>43101</v>
      </c>
      <c r="C28" s="18">
        <v>43190</v>
      </c>
      <c r="D28" s="17" t="s">
        <v>103</v>
      </c>
      <c r="E28" s="19" t="s">
        <v>352</v>
      </c>
      <c r="F28" s="5" t="s">
        <v>247</v>
      </c>
      <c r="G28" s="5" t="s">
        <v>353</v>
      </c>
      <c r="H28" s="14" t="s">
        <v>255</v>
      </c>
      <c r="I28" s="14" t="s">
        <v>345</v>
      </c>
      <c r="J28" s="14" t="s">
        <v>346</v>
      </c>
      <c r="K28" s="14" t="s">
        <v>347</v>
      </c>
      <c r="L28" s="13" t="s">
        <v>106</v>
      </c>
      <c r="M28" s="17">
        <f>4297.17*2</f>
        <v>8594.34</v>
      </c>
      <c r="N28" s="16" t="s">
        <v>344</v>
      </c>
      <c r="O28" s="17">
        <f>3526.89*2</f>
        <v>7053.78</v>
      </c>
      <c r="P28" s="16" t="s">
        <v>344</v>
      </c>
      <c r="AD28" s="15" t="s">
        <v>348</v>
      </c>
      <c r="AE28" s="18">
        <v>43220</v>
      </c>
      <c r="AF28" s="18">
        <v>43190</v>
      </c>
    </row>
    <row r="29" spans="1:32" x14ac:dyDescent="0.25">
      <c r="A29" s="6">
        <v>2018</v>
      </c>
      <c r="B29" s="18">
        <v>43101</v>
      </c>
      <c r="C29" s="18">
        <v>43190</v>
      </c>
      <c r="D29" s="17" t="s">
        <v>103</v>
      </c>
      <c r="E29" s="19" t="s">
        <v>354</v>
      </c>
      <c r="F29" s="5" t="s">
        <v>248</v>
      </c>
      <c r="G29" s="5" t="s">
        <v>248</v>
      </c>
      <c r="H29" s="14" t="s">
        <v>256</v>
      </c>
      <c r="I29" s="14" t="s">
        <v>277</v>
      </c>
      <c r="J29" s="14" t="s">
        <v>295</v>
      </c>
      <c r="K29" s="14" t="s">
        <v>330</v>
      </c>
      <c r="L29" s="13" t="s">
        <v>106</v>
      </c>
      <c r="M29" s="17">
        <f>4297.17*2</f>
        <v>8594.34</v>
      </c>
      <c r="N29" s="16" t="s">
        <v>344</v>
      </c>
      <c r="O29" s="17">
        <f>4056.21*2</f>
        <v>8112.42</v>
      </c>
      <c r="P29" s="16" t="s">
        <v>344</v>
      </c>
      <c r="AD29" s="15" t="s">
        <v>348</v>
      </c>
      <c r="AE29" s="18">
        <v>43220</v>
      </c>
      <c r="AF29" s="18">
        <v>43190</v>
      </c>
    </row>
    <row r="30" spans="1:32" x14ac:dyDescent="0.25">
      <c r="A30" s="6">
        <v>2018</v>
      </c>
      <c r="B30" s="18">
        <v>43101</v>
      </c>
      <c r="C30" s="18">
        <v>43190</v>
      </c>
      <c r="D30" s="17" t="s">
        <v>103</v>
      </c>
      <c r="E30" s="19" t="s">
        <v>355</v>
      </c>
      <c r="F30" s="5" t="s">
        <v>249</v>
      </c>
      <c r="G30" s="5" t="s">
        <v>249</v>
      </c>
      <c r="H30" s="14" t="s">
        <v>256</v>
      </c>
      <c r="I30" s="14" t="s">
        <v>278</v>
      </c>
      <c r="J30" s="14" t="s">
        <v>304</v>
      </c>
      <c r="K30" s="14" t="s">
        <v>331</v>
      </c>
      <c r="L30" s="13" t="s">
        <v>106</v>
      </c>
      <c r="M30" s="17">
        <f>4297.17*2</f>
        <v>8594.34</v>
      </c>
      <c r="N30" s="16" t="s">
        <v>344</v>
      </c>
      <c r="O30" s="17">
        <f>3534.24*2</f>
        <v>7068.48</v>
      </c>
      <c r="P30" s="16" t="s">
        <v>344</v>
      </c>
      <c r="AD30" s="15" t="s">
        <v>348</v>
      </c>
      <c r="AE30" s="18">
        <v>43220</v>
      </c>
      <c r="AF30" s="18">
        <v>43190</v>
      </c>
    </row>
    <row r="31" spans="1:32" x14ac:dyDescent="0.25">
      <c r="A31" s="6">
        <v>2018</v>
      </c>
      <c r="B31" s="18">
        <v>43101</v>
      </c>
      <c r="C31" s="18">
        <v>43190</v>
      </c>
      <c r="D31" s="17" t="s">
        <v>103</v>
      </c>
      <c r="E31" s="19" t="s">
        <v>356</v>
      </c>
      <c r="F31" s="5" t="s">
        <v>250</v>
      </c>
      <c r="G31" s="5" t="s">
        <v>357</v>
      </c>
      <c r="H31" s="14" t="s">
        <v>256</v>
      </c>
      <c r="I31" s="14" t="s">
        <v>279</v>
      </c>
      <c r="J31" s="14" t="s">
        <v>305</v>
      </c>
      <c r="K31" s="14" t="s">
        <v>332</v>
      </c>
      <c r="L31" s="13" t="s">
        <v>107</v>
      </c>
      <c r="M31" s="17">
        <f>4297.17*2</f>
        <v>8594.34</v>
      </c>
      <c r="N31" s="16" t="s">
        <v>344</v>
      </c>
      <c r="O31" s="17">
        <f>4056.21*2</f>
        <v>8112.42</v>
      </c>
      <c r="P31" s="16" t="s">
        <v>344</v>
      </c>
      <c r="AD31" s="15" t="s">
        <v>348</v>
      </c>
      <c r="AE31" s="18">
        <v>43220</v>
      </c>
      <c r="AF31" s="18">
        <v>43190</v>
      </c>
    </row>
    <row r="32" spans="1:32" x14ac:dyDescent="0.25">
      <c r="A32" s="6">
        <v>2018</v>
      </c>
      <c r="B32" s="18">
        <v>43101</v>
      </c>
      <c r="C32" s="18">
        <v>43190</v>
      </c>
      <c r="D32" s="17" t="s">
        <v>103</v>
      </c>
      <c r="E32" s="19" t="s">
        <v>358</v>
      </c>
      <c r="F32" s="5" t="s">
        <v>251</v>
      </c>
      <c r="G32" s="5" t="s">
        <v>359</v>
      </c>
      <c r="H32" s="14" t="s">
        <v>256</v>
      </c>
      <c r="I32" s="14" t="s">
        <v>280</v>
      </c>
      <c r="J32" s="14" t="s">
        <v>306</v>
      </c>
      <c r="K32" s="14" t="s">
        <v>333</v>
      </c>
      <c r="L32" s="13" t="s">
        <v>106</v>
      </c>
      <c r="M32" s="17">
        <f t="shared" ref="M32:M37" si="1">3951.9*2</f>
        <v>7903.8</v>
      </c>
      <c r="N32" s="16" t="s">
        <v>344</v>
      </c>
      <c r="O32" s="17">
        <f>3775.88*2</f>
        <v>7551.76</v>
      </c>
      <c r="P32" s="16" t="s">
        <v>344</v>
      </c>
      <c r="AD32" s="15" t="s">
        <v>348</v>
      </c>
      <c r="AE32" s="18">
        <v>43220</v>
      </c>
      <c r="AF32" s="18">
        <v>43190</v>
      </c>
    </row>
    <row r="33" spans="1:32" x14ac:dyDescent="0.25">
      <c r="A33" s="6">
        <v>2018</v>
      </c>
      <c r="B33" s="18">
        <v>43101</v>
      </c>
      <c r="C33" s="18">
        <v>43190</v>
      </c>
      <c r="D33" s="17" t="s">
        <v>103</v>
      </c>
      <c r="E33" s="19" t="s">
        <v>232</v>
      </c>
      <c r="F33" s="5" t="s">
        <v>252</v>
      </c>
      <c r="G33" s="5" t="s">
        <v>252</v>
      </c>
      <c r="H33" s="14" t="s">
        <v>256</v>
      </c>
      <c r="I33" s="14" t="s">
        <v>281</v>
      </c>
      <c r="J33" s="14" t="s">
        <v>307</v>
      </c>
      <c r="K33" s="14" t="s">
        <v>334</v>
      </c>
      <c r="L33" s="13" t="s">
        <v>107</v>
      </c>
      <c r="M33" s="17">
        <f t="shared" si="1"/>
        <v>7903.8</v>
      </c>
      <c r="N33" s="16" t="s">
        <v>344</v>
      </c>
      <c r="O33" s="17">
        <v>6083.46</v>
      </c>
      <c r="P33" s="16" t="s">
        <v>344</v>
      </c>
      <c r="AD33" s="15" t="s">
        <v>348</v>
      </c>
      <c r="AE33" s="18">
        <v>43220</v>
      </c>
      <c r="AF33" s="18">
        <v>43190</v>
      </c>
    </row>
    <row r="34" spans="1:32" x14ac:dyDescent="0.25">
      <c r="A34" s="6">
        <v>2018</v>
      </c>
      <c r="B34" s="18">
        <v>43101</v>
      </c>
      <c r="C34" s="18">
        <v>43190</v>
      </c>
      <c r="D34" s="17" t="s">
        <v>103</v>
      </c>
      <c r="E34" s="19" t="s">
        <v>232</v>
      </c>
      <c r="F34" s="5" t="s">
        <v>252</v>
      </c>
      <c r="G34" s="5" t="s">
        <v>252</v>
      </c>
      <c r="H34" s="14" t="s">
        <v>256</v>
      </c>
      <c r="I34" s="14" t="s">
        <v>282</v>
      </c>
      <c r="J34" s="14" t="s">
        <v>308</v>
      </c>
      <c r="K34" s="14" t="s">
        <v>335</v>
      </c>
      <c r="L34" s="13" t="s">
        <v>107</v>
      </c>
      <c r="M34" s="17">
        <f t="shared" si="1"/>
        <v>7903.8</v>
      </c>
      <c r="N34" s="16" t="s">
        <v>344</v>
      </c>
      <c r="O34" s="17">
        <v>6083.46</v>
      </c>
      <c r="P34" s="16" t="s">
        <v>344</v>
      </c>
      <c r="AD34" s="15" t="s">
        <v>348</v>
      </c>
      <c r="AE34" s="18">
        <v>43220</v>
      </c>
      <c r="AF34" s="18">
        <v>43190</v>
      </c>
    </row>
    <row r="35" spans="1:32" x14ac:dyDescent="0.25">
      <c r="A35" s="6">
        <v>2018</v>
      </c>
      <c r="B35" s="18">
        <v>43101</v>
      </c>
      <c r="C35" s="18">
        <v>43190</v>
      </c>
      <c r="D35" s="17" t="s">
        <v>103</v>
      </c>
      <c r="E35" s="8" t="s">
        <v>232</v>
      </c>
      <c r="F35" s="5" t="s">
        <v>252</v>
      </c>
      <c r="G35" s="5" t="s">
        <v>252</v>
      </c>
      <c r="H35" s="14" t="s">
        <v>256</v>
      </c>
      <c r="I35" s="14" t="s">
        <v>283</v>
      </c>
      <c r="J35" s="14" t="s">
        <v>309</v>
      </c>
      <c r="K35" s="14" t="s">
        <v>336</v>
      </c>
      <c r="L35" s="13" t="s">
        <v>107</v>
      </c>
      <c r="M35" s="17">
        <f t="shared" si="1"/>
        <v>7903.8</v>
      </c>
      <c r="N35" s="16" t="s">
        <v>344</v>
      </c>
      <c r="O35" s="17">
        <v>6083.46</v>
      </c>
      <c r="P35" s="16" t="s">
        <v>344</v>
      </c>
      <c r="AD35" s="15" t="s">
        <v>348</v>
      </c>
      <c r="AE35" s="18">
        <v>43220</v>
      </c>
      <c r="AF35" s="18">
        <v>43190</v>
      </c>
    </row>
    <row r="36" spans="1:32" x14ac:dyDescent="0.25">
      <c r="A36" s="6">
        <v>2018</v>
      </c>
      <c r="B36" s="18">
        <v>43101</v>
      </c>
      <c r="C36" s="18">
        <v>43190</v>
      </c>
      <c r="D36" s="17" t="s">
        <v>103</v>
      </c>
      <c r="E36" s="8" t="s">
        <v>232</v>
      </c>
      <c r="F36" s="5" t="s">
        <v>252</v>
      </c>
      <c r="G36" s="5" t="s">
        <v>252</v>
      </c>
      <c r="H36" s="14" t="s">
        <v>256</v>
      </c>
      <c r="I36" s="14" t="s">
        <v>284</v>
      </c>
      <c r="J36" s="14" t="s">
        <v>310</v>
      </c>
      <c r="K36" s="14" t="s">
        <v>337</v>
      </c>
      <c r="L36" s="13" t="s">
        <v>107</v>
      </c>
      <c r="M36" s="17">
        <f t="shared" si="1"/>
        <v>7903.8</v>
      </c>
      <c r="N36" s="16" t="s">
        <v>344</v>
      </c>
      <c r="O36" s="17">
        <f>3041.73*2</f>
        <v>6083.46</v>
      </c>
      <c r="P36" s="16" t="s">
        <v>344</v>
      </c>
      <c r="AD36" s="15" t="s">
        <v>348</v>
      </c>
      <c r="AE36" s="18">
        <v>43220</v>
      </c>
      <c r="AF36" s="18">
        <v>43190</v>
      </c>
    </row>
    <row r="37" spans="1:32" x14ac:dyDescent="0.25">
      <c r="A37" s="6">
        <v>2018</v>
      </c>
      <c r="B37" s="18">
        <v>43101</v>
      </c>
      <c r="C37" s="18">
        <v>43190</v>
      </c>
      <c r="D37" s="17" t="s">
        <v>103</v>
      </c>
      <c r="E37" s="8" t="s">
        <v>232</v>
      </c>
      <c r="F37" s="5" t="s">
        <v>252</v>
      </c>
      <c r="G37" s="5" t="s">
        <v>252</v>
      </c>
      <c r="H37" s="14" t="s">
        <v>256</v>
      </c>
      <c r="I37" s="14" t="s">
        <v>285</v>
      </c>
      <c r="J37" s="14" t="s">
        <v>311</v>
      </c>
      <c r="K37" s="14" t="s">
        <v>338</v>
      </c>
      <c r="L37" s="13" t="s">
        <v>107</v>
      </c>
      <c r="M37" s="17">
        <f t="shared" si="1"/>
        <v>7903.8</v>
      </c>
      <c r="N37" s="16" t="s">
        <v>344</v>
      </c>
      <c r="O37" s="17">
        <v>6083.46</v>
      </c>
      <c r="P37" s="16" t="s">
        <v>344</v>
      </c>
      <c r="AD37" s="15" t="s">
        <v>348</v>
      </c>
      <c r="AE37" s="18">
        <v>43220</v>
      </c>
      <c r="AF37" s="18">
        <v>43190</v>
      </c>
    </row>
    <row r="38" spans="1:32" x14ac:dyDescent="0.25">
      <c r="A38" s="6">
        <v>2018</v>
      </c>
      <c r="B38" s="18">
        <v>43101</v>
      </c>
      <c r="C38" s="18">
        <v>43190</v>
      </c>
      <c r="D38" s="17" t="s">
        <v>103</v>
      </c>
      <c r="E38" s="8" t="s">
        <v>233</v>
      </c>
      <c r="F38" s="5" t="s">
        <v>253</v>
      </c>
      <c r="G38" s="5" t="s">
        <v>253</v>
      </c>
      <c r="H38" s="14" t="s">
        <v>256</v>
      </c>
      <c r="I38" s="14" t="s">
        <v>286</v>
      </c>
      <c r="J38" s="14" t="s">
        <v>312</v>
      </c>
      <c r="K38" s="14" t="s">
        <v>335</v>
      </c>
      <c r="L38" s="13" t="s">
        <v>107</v>
      </c>
      <c r="M38" s="17">
        <f>3158.09*2</f>
        <v>6316.18</v>
      </c>
      <c r="N38" s="16" t="s">
        <v>344</v>
      </c>
      <c r="O38" s="17">
        <f>3218.36*2</f>
        <v>6436.72</v>
      </c>
      <c r="P38" s="16" t="s">
        <v>344</v>
      </c>
      <c r="AD38" s="15" t="s">
        <v>348</v>
      </c>
      <c r="AE38" s="18">
        <v>43220</v>
      </c>
      <c r="AF38" s="18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9:L202">
      <formula1>Hidden_211</formula1>
    </dataValidation>
    <dataValidation type="list" allowBlank="1" showInputMessage="1" showErrorMessage="1" sqref="L8 L10 L13 L15 L17 L22:L23 L31 L33:L38">
      <formula1>hidden2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  <ignoredErrors>
    <ignoredError sqref="O30 O3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2018-05-17T14:20:06Z</dcterms:created>
  <dcterms:modified xsi:type="dcterms:W3CDTF">2018-05-31T21:27:43Z</dcterms:modified>
</cp:coreProperties>
</file>